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МИНА - РАБОЧИЙ СТОЛ\ОТЧЕТЫ\ФОРМА\10 форма 2020\"/>
    </mc:Choice>
  </mc:AlternateContent>
  <bookViews>
    <workbookView xWindow="0" yWindow="0" windowWidth="28800" windowHeight="10245" tabRatio="554"/>
  </bookViews>
  <sheets>
    <sheet name="форма 10 (2)" sheetId="2" r:id="rId1"/>
    <sheet name="форма 10" sheetId="1" r:id="rId2"/>
  </sheets>
  <externalReferences>
    <externalReference r:id="rId3"/>
  </externalReferences>
  <definedNames>
    <definedName name="_xlnm._FilterDatabase" localSheetId="1" hidden="1">'форма 10'!$B$5:$E$386</definedName>
    <definedName name="_xlnm._FilterDatabase" localSheetId="0" hidden="1">'форма 10 (2)'!$B$5:$E$418</definedName>
    <definedName name="sub_2106" localSheetId="1">'форма 10'!#REF!</definedName>
    <definedName name="sub_2106" localSheetId="0">'форма 10 (2)'!#REF!</definedName>
    <definedName name="_xlnm.Print_Titles" localSheetId="1">'форма 10'!$1:$4</definedName>
    <definedName name="_xlnm.Print_Titles" localSheetId="0">'форма 10 (2)'!$1:$4</definedName>
    <definedName name="_xlnm.Print_Area" localSheetId="1">'форма 10'!$A$1:$F$387</definedName>
    <definedName name="_xlnm.Print_Area" localSheetId="0">'форма 10 (2)'!$A$1:$F$419</definedName>
  </definedNames>
  <calcPr calcId="152511"/>
</workbook>
</file>

<file path=xl/calcChain.xml><?xml version="1.0" encoding="utf-8"?>
<calcChain xmlns="http://schemas.openxmlformats.org/spreadsheetml/2006/main">
  <c r="E6" i="2" l="1"/>
  <c r="E14" i="2"/>
  <c r="H149" i="2" l="1"/>
  <c r="G149" i="2"/>
  <c r="F262" i="2" l="1"/>
  <c r="E165" i="2" l="1"/>
  <c r="E157" i="2"/>
  <c r="H210" i="2" l="1"/>
  <c r="G210" i="2"/>
  <c r="H205" i="2"/>
  <c r="G205" i="2"/>
  <c r="G150" i="2"/>
  <c r="G154" i="2"/>
  <c r="H154" i="2"/>
  <c r="F325" i="2" l="1"/>
  <c r="F317" i="2"/>
  <c r="F309" i="2"/>
  <c r="F221" i="2" l="1"/>
  <c r="F197" i="2"/>
  <c r="E25" i="2" l="1"/>
  <c r="E29" i="2" l="1"/>
  <c r="E161" i="2"/>
  <c r="E181" i="2" l="1"/>
  <c r="E189" i="2"/>
  <c r="E20" i="2"/>
  <c r="E16" i="2"/>
  <c r="E133" i="2"/>
  <c r="E114" i="2"/>
  <c r="E68" i="2"/>
  <c r="E67" i="2"/>
  <c r="E66" i="2"/>
  <c r="E18" i="2" s="1"/>
  <c r="E62" i="2"/>
  <c r="E42" i="2"/>
  <c r="E38" i="2"/>
  <c r="E37" i="2"/>
  <c r="E41" i="2"/>
  <c r="E343" i="2"/>
  <c r="F165" i="2"/>
  <c r="E173" i="2"/>
  <c r="F158" i="2"/>
  <c r="F157" i="2"/>
  <c r="E89" i="2"/>
  <c r="F85" i="2"/>
  <c r="E85" i="2"/>
  <c r="E81" i="2"/>
  <c r="F77" i="2"/>
  <c r="E77" i="2"/>
  <c r="E46" i="2"/>
  <c r="E53" i="2"/>
  <c r="F57" i="2"/>
  <c r="E57" i="2"/>
  <c r="F53" i="2"/>
  <c r="E61" i="2" l="1"/>
  <c r="F306" i="2" l="1"/>
  <c r="F301" i="2" s="1"/>
  <c r="F261" i="2"/>
  <c r="F285" i="2"/>
  <c r="F277" i="2"/>
  <c r="F269" i="2"/>
  <c r="F205" i="2"/>
  <c r="F173" i="2"/>
  <c r="F359" i="2" l="1"/>
  <c r="F360" i="2"/>
  <c r="F361" i="2"/>
  <c r="F362" i="2"/>
  <c r="F363" i="2"/>
  <c r="F364" i="2"/>
  <c r="F365" i="2"/>
  <c r="F373" i="2"/>
  <c r="F381" i="2"/>
  <c r="F390" i="2"/>
  <c r="F406" i="2"/>
  <c r="F405" i="2" s="1"/>
  <c r="E405" i="2"/>
  <c r="E397" i="2"/>
  <c r="E389" i="2"/>
  <c r="E381" i="2"/>
  <c r="E373" i="2"/>
  <c r="E365" i="2"/>
  <c r="E364" i="2"/>
  <c r="E12" i="2" s="1"/>
  <c r="E362" i="2"/>
  <c r="E360" i="2"/>
  <c r="E358" i="2"/>
  <c r="E349" i="2"/>
  <c r="E335" i="2"/>
  <c r="E341" i="2"/>
  <c r="E338" i="2"/>
  <c r="E334" i="2"/>
  <c r="E325" i="2"/>
  <c r="E317" i="2"/>
  <c r="E309" i="2"/>
  <c r="E306" i="2"/>
  <c r="E303" i="2"/>
  <c r="E302" i="2"/>
  <c r="E295" i="2"/>
  <c r="E293" i="2"/>
  <c r="E285" i="2"/>
  <c r="E277" i="2"/>
  <c r="E269" i="2"/>
  <c r="E261" i="2"/>
  <c r="E257" i="2"/>
  <c r="E253" i="2"/>
  <c r="E246" i="2"/>
  <c r="E245" i="2" s="1"/>
  <c r="E239" i="2"/>
  <c r="E237" i="2"/>
  <c r="E229" i="2"/>
  <c r="E221" i="2"/>
  <c r="E213" i="2"/>
  <c r="E205" i="2"/>
  <c r="E199" i="2"/>
  <c r="E197" i="2"/>
  <c r="E191" i="2"/>
  <c r="E183" i="2"/>
  <c r="H181" i="2"/>
  <c r="H176" i="2"/>
  <c r="H175" i="2"/>
  <c r="F149" i="2"/>
  <c r="E149" i="2"/>
  <c r="F141" i="2"/>
  <c r="E141" i="2"/>
  <c r="F133" i="2"/>
  <c r="E127" i="2"/>
  <c r="F126" i="2"/>
  <c r="F125" i="2" s="1"/>
  <c r="E125" i="2"/>
  <c r="E119" i="2"/>
  <c r="E117" i="2"/>
  <c r="F110" i="2"/>
  <c r="F109" i="2" s="1"/>
  <c r="E110" i="2"/>
  <c r="E111" i="2" s="1"/>
  <c r="E15" i="2" s="1"/>
  <c r="E105" i="2"/>
  <c r="F102" i="2"/>
  <c r="F101" i="2" s="1"/>
  <c r="E101" i="2"/>
  <c r="F94" i="2"/>
  <c r="E94" i="2"/>
  <c r="E97" i="2" s="1"/>
  <c r="F93" i="2"/>
  <c r="E73" i="2"/>
  <c r="F69" i="2"/>
  <c r="E69" i="2"/>
  <c r="F65" i="2"/>
  <c r="F62" i="2"/>
  <c r="F61" i="2"/>
  <c r="F49" i="2"/>
  <c r="F45" i="2"/>
  <c r="E45" i="2"/>
  <c r="F37" i="2"/>
  <c r="F33" i="2"/>
  <c r="F29" i="2"/>
  <c r="F22" i="2"/>
  <c r="F25" i="2" s="1"/>
  <c r="F17" i="2" s="1"/>
  <c r="E22" i="2"/>
  <c r="F21" i="2"/>
  <c r="F18" i="2"/>
  <c r="F16" i="2"/>
  <c r="F15" i="2"/>
  <c r="F12" i="2"/>
  <c r="F8" i="2"/>
  <c r="F358" i="2" l="1"/>
  <c r="E13" i="2"/>
  <c r="E8" i="2"/>
  <c r="E357" i="2"/>
  <c r="E333" i="2"/>
  <c r="E301" i="2"/>
  <c r="E93" i="2"/>
  <c r="F389" i="2"/>
  <c r="F357" i="2" s="1"/>
  <c r="E7" i="2"/>
  <c r="E109" i="2"/>
  <c r="E65" i="2"/>
  <c r="E17" i="2" s="1"/>
  <c r="E9" i="2" s="1"/>
  <c r="E21" i="2"/>
  <c r="F7" i="2"/>
  <c r="E10" i="2"/>
  <c r="F10" i="2"/>
  <c r="F9" i="2"/>
  <c r="F14" i="2"/>
  <c r="E5" i="2" l="1"/>
  <c r="F13" i="2"/>
  <c r="F6" i="2"/>
  <c r="H5" i="2" l="1"/>
  <c r="F5" i="2"/>
  <c r="F303" i="1"/>
  <c r="F373" i="1" l="1"/>
  <c r="F374" i="1"/>
  <c r="F206" i="1" l="1"/>
  <c r="F173" i="1" l="1"/>
  <c r="F157" i="1"/>
  <c r="F150" i="1"/>
  <c r="F341" i="1" l="1"/>
  <c r="E341" i="1"/>
  <c r="F330" i="1"/>
  <c r="F262" i="1"/>
  <c r="F222" i="1"/>
  <c r="F213" i="1"/>
  <c r="F214" i="1"/>
  <c r="E214" i="1"/>
  <c r="F205" i="1"/>
  <c r="F202" i="1"/>
  <c r="F166" i="1"/>
  <c r="F138" i="1"/>
  <c r="H144" i="1"/>
  <c r="H143" i="1"/>
  <c r="F95" i="1"/>
  <c r="F278" i="1"/>
  <c r="F90" i="1"/>
  <c r="F102" i="1"/>
  <c r="F310" i="1"/>
  <c r="F309" i="1" s="1"/>
  <c r="F230" i="1" l="1"/>
  <c r="F229" i="1" s="1"/>
  <c r="F87" i="1"/>
  <c r="F86" i="1" s="1"/>
  <c r="F85" i="1" s="1"/>
  <c r="F101" i="1"/>
  <c r="F78" i="1"/>
  <c r="F73" i="1" l="1"/>
  <c r="F70" i="1" s="1"/>
  <c r="F49" i="1"/>
  <c r="F45" i="1"/>
  <c r="F77" i="1"/>
  <c r="F69" i="1"/>
  <c r="F261" i="1" l="1"/>
  <c r="F332" i="1" l="1"/>
  <c r="F12" i="1" s="1"/>
  <c r="F306" i="1"/>
  <c r="F274" i="1"/>
  <c r="F270" i="1"/>
  <c r="F18" i="1"/>
  <c r="F16" i="1"/>
  <c r="F15" i="1"/>
  <c r="F245" i="1"/>
  <c r="F237" i="1"/>
  <c r="F181" i="1"/>
  <c r="F317" i="1"/>
  <c r="F273" i="1"/>
  <c r="F272" i="1"/>
  <c r="F271" i="1"/>
  <c r="F61" i="1"/>
  <c r="F53" i="1"/>
  <c r="F54" i="1"/>
  <c r="F57" i="1"/>
  <c r="F65" i="1"/>
  <c r="F37" i="1"/>
  <c r="F22" i="1"/>
  <c r="F365" i="1"/>
  <c r="F357" i="1"/>
  <c r="F349" i="1"/>
  <c r="F333" i="1"/>
  <c r="F293" i="1"/>
  <c r="F285" i="1"/>
  <c r="F277" i="1"/>
  <c r="F253" i="1"/>
  <c r="F221" i="1"/>
  <c r="F197" i="1"/>
  <c r="F189" i="1"/>
  <c r="F165" i="1"/>
  <c r="F149" i="1"/>
  <c r="H149" i="1" s="1"/>
  <c r="F141" i="1"/>
  <c r="F133" i="1"/>
  <c r="F125" i="1"/>
  <c r="F117" i="1"/>
  <c r="F109" i="1"/>
  <c r="F93" i="1"/>
  <c r="F29" i="1"/>
  <c r="F21" i="1"/>
  <c r="E53" i="1"/>
  <c r="E61" i="1"/>
  <c r="F41" i="1"/>
  <c r="F17" i="1" s="1"/>
  <c r="F9" i="1" s="1"/>
  <c r="F269" i="1" l="1"/>
  <c r="F10" i="1"/>
  <c r="E14" i="1"/>
  <c r="E13" i="1" s="1"/>
  <c r="E15" i="1"/>
  <c r="E16" i="1"/>
  <c r="E17" i="1"/>
  <c r="E18" i="1"/>
  <c r="E306" i="1"/>
  <c r="E302" i="1"/>
  <c r="E301" i="1"/>
  <c r="E373" i="1"/>
  <c r="E365" i="1"/>
  <c r="E357" i="1"/>
  <c r="E349" i="1"/>
  <c r="E333" i="1"/>
  <c r="E325" i="1"/>
  <c r="E317" i="1"/>
  <c r="E309" i="1"/>
  <c r="E293" i="1"/>
  <c r="E285" i="1"/>
  <c r="E277" i="1"/>
  <c r="E269" i="1"/>
  <c r="E261" i="1"/>
  <c r="E253" i="1"/>
  <c r="E245" i="1"/>
  <c r="E237" i="1"/>
  <c r="E229" i="1"/>
  <c r="E221" i="1"/>
  <c r="E213" i="1"/>
  <c r="E205" i="1"/>
  <c r="E197" i="1"/>
  <c r="E189" i="1"/>
  <c r="E181" i="1"/>
  <c r="E173" i="1"/>
  <c r="E165" i="1"/>
  <c r="E157" i="1"/>
  <c r="E149" i="1"/>
  <c r="E141" i="1"/>
  <c r="E133" i="1"/>
  <c r="E125" i="1"/>
  <c r="E117" i="1"/>
  <c r="E109" i="1"/>
  <c r="E101" i="1"/>
  <c r="E93" i="1"/>
  <c r="E85" i="1"/>
  <c r="E69" i="1"/>
  <c r="E37" i="1"/>
  <c r="E21" i="1"/>
  <c r="F276" i="1" l="1"/>
  <c r="E274" i="1" l="1"/>
  <c r="E270" i="1" l="1"/>
  <c r="E86" i="1" l="1"/>
  <c r="F14" i="1" l="1"/>
  <c r="E167" i="1"/>
  <c r="F135" i="1"/>
  <c r="F25" i="1"/>
  <c r="F33" i="1"/>
  <c r="E29" i="1"/>
  <c r="E77" i="1"/>
  <c r="E81" i="1"/>
  <c r="E70" i="1"/>
  <c r="E54" i="1"/>
  <c r="E45" i="1"/>
  <c r="E41" i="1"/>
  <c r="E38" i="1"/>
  <c r="E22" i="1"/>
  <c r="E25" i="1" l="1"/>
  <c r="E49" i="1"/>
  <c r="E326" i="1"/>
  <c r="E328" i="1"/>
  <c r="E8" i="1" s="1"/>
  <c r="E330" i="1"/>
  <c r="E332" i="1"/>
  <c r="E12" i="1" s="1"/>
  <c r="E303" i="1"/>
  <c r="E311" i="1"/>
  <c r="E271" i="1"/>
  <c r="E263" i="1"/>
  <c r="E225" i="1"/>
  <c r="E207" i="1"/>
  <c r="E159" i="1"/>
  <c r="E151" i="1"/>
  <c r="E135" i="1"/>
  <c r="E103" i="1"/>
  <c r="E95" i="1"/>
  <c r="E87" i="1"/>
  <c r="E7" i="1" s="1"/>
  <c r="E73" i="1"/>
  <c r="E57" i="1"/>
  <c r="E65" i="1"/>
  <c r="E6" i="1" l="1"/>
  <c r="F13" i="1"/>
  <c r="E9" i="1"/>
  <c r="E10" i="1"/>
  <c r="E5" i="1" l="1"/>
  <c r="F7" i="1"/>
  <c r="F302" i="1"/>
  <c r="F301" i="1" l="1"/>
  <c r="F328" i="1"/>
  <c r="F8" i="1" s="1"/>
  <c r="F326" i="1" l="1"/>
  <c r="F325" i="1"/>
  <c r="F6" i="1" l="1"/>
  <c r="F5" i="1" l="1"/>
  <c r="H5" i="1" s="1"/>
</calcChain>
</file>

<file path=xl/sharedStrings.xml><?xml version="1.0" encoding="utf-8"?>
<sst xmlns="http://schemas.openxmlformats.org/spreadsheetml/2006/main" count="1011" uniqueCount="125">
  <si>
    <t>Форма 10</t>
  </si>
  <si>
    <t>№ 
п/п</t>
  </si>
  <si>
    <t>Источник финансирования (наименование источников финансирования)</t>
  </si>
  <si>
    <t>федеральный бюджет</t>
  </si>
  <si>
    <t>республиканский бюджет</t>
  </si>
  <si>
    <t>внебюджетные источники</t>
  </si>
  <si>
    <t>муниципальные источники</t>
  </si>
  <si>
    <t>Государственная программа</t>
  </si>
  <si>
    <t>Статус</t>
  </si>
  <si>
    <t>Всего, в т.ч.:</t>
  </si>
  <si>
    <t>(тыс. руб.)</t>
  </si>
  <si>
    <t>Наименование государственной программы, подпрограммы, мероприятий 
(региональных проектов)</t>
  </si>
  <si>
    <t xml:space="preserve">«Совершенствование оказания медицинской помощи, включая профилактику заболеваний и формирование здорового образа жизни» </t>
  </si>
  <si>
    <t>«Развитие здравоохранения Чеченской Республики» на 2019-2025 годы</t>
  </si>
  <si>
    <t>Направление 1</t>
  </si>
  <si>
    <t>Региональный проект 1.2</t>
  </si>
  <si>
    <t>«Разработка и реализация программы системной поддержки и повышения качества жизни граждан старшего поколения на территории Чеченской Республики»</t>
  </si>
  <si>
    <t>Мероприятие 1.2.1</t>
  </si>
  <si>
    <t>Проведение вакцинации лицам старше трудоспособного возраста из групп риска, проживающих в организациях социального обслуживания против пневмококковой инфекции.</t>
  </si>
  <si>
    <t>Региональный проект 1.3</t>
  </si>
  <si>
    <t>«Развитие первичной медико-санитарной помощи»</t>
  </si>
  <si>
    <t>Мероприятие 1.3.1</t>
  </si>
  <si>
    <t>Создание 9 новых фельдшерских, фельдшерско-акушерских пунктов:
 5 ФАПов
 4 ФП
Замена 14 фельдшерско-акушерских пунктов, находящихся в аварийном состоянии и требующих сноса и реконструкции</t>
  </si>
  <si>
    <t>Региональный проект 1.4</t>
  </si>
  <si>
    <t>«Борьба с сердечно-сосудистыми заболеваниями»</t>
  </si>
  <si>
    <t>Мероприятие 1.4.1</t>
  </si>
  <si>
    <t>Переоснащение региональных сосудистых центров, в том числе оборудованием для ранней медицинской реабилитации</t>
  </si>
  <si>
    <t>Региональный проект 1.5</t>
  </si>
  <si>
    <t>«Борьба с онкологическими заболеваниями»</t>
  </si>
  <si>
    <t>Мероприятие 1.5.4</t>
  </si>
  <si>
    <t>Переоснащение ГБУ «Республиканский онкологический диспансер» необходимым медицинским оборудованием</t>
  </si>
  <si>
    <t>Региональный проект 1.6</t>
  </si>
  <si>
    <t>«Программа развития детского здравоохранения в Чеченской Республике, включая создание современной инфраструктуры оказания помощи детям»</t>
  </si>
  <si>
    <t>Мероприятие 1.6.1</t>
  </si>
  <si>
    <t>Развитие материально-технической базы детских поликлиник и детских поликлинических отделений медицинских организаций Чеченской Республики</t>
  </si>
  <si>
    <t>Мероприятие 1.6.3</t>
  </si>
  <si>
    <t>Развитие инфраструктуры детских больниц/корпусов медицинских организаций Чеченской Республики (Строительство и оснащение инфекционного корпуса детской республиканской клинической больницы)</t>
  </si>
  <si>
    <t>Мероприятие 1.14</t>
  </si>
  <si>
    <t>Стационарное психиатрическое обследование и лечение, принудительное лечение в государственном бюджетном учреждении здравоохранения Ставропольского края "Ставропольская краевая клиническая психиатрическая больница №1" граждан Чеченской Республики, направленных психиатрическими учреждениями Чеченской Республики</t>
  </si>
  <si>
    <t>Мероприятие 1.23</t>
  </si>
  <si>
    <t xml:space="preserve">Профилактика инфекционных заболеваний, включая иммунопрофилактику </t>
  </si>
  <si>
    <t>Мероприятие 1.28</t>
  </si>
  <si>
    <t>Закупка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</t>
  </si>
  <si>
    <t>Мероприятие 1.29</t>
  </si>
  <si>
    <t>Закупка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</si>
  <si>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Мероприятие 1.30</t>
  </si>
  <si>
    <t>Мероприятие 1.31</t>
  </si>
  <si>
    <t xml:space="preserve">Закупка диагностических средств для выявления и мониторинга лиц, инфицированных вирусами иммунодефицита человека, в том числе в сочетании с вирусами гепатитов В и С </t>
  </si>
  <si>
    <t>Закупка антивирусных препаратов для профилактики и лечения лиц, инфицированных вирусами иммунодефицита человека и гепатитов В и С</t>
  </si>
  <si>
    <t>Мероприятие 1.32</t>
  </si>
  <si>
    <t>Финансовое обеспечение реализации мероприятий по профилактике ВИЧ-инфекции и гепатитов В и С, в том числе с привлечением к реализации указанных мероприятий социально ориентированных некоммерческих организаций</t>
  </si>
  <si>
    <t>Мероприятие 1.42</t>
  </si>
  <si>
    <t xml:space="preserve">Оказание высокотехнологичной медицинской помощи, не включенной в базовую программу обязательного медицинского страхования </t>
  </si>
  <si>
    <t>Мероприятие 1.58</t>
  </si>
  <si>
    <t>Закупка оборудования и расходных материалов для неонатального  и аудиологического скрининга</t>
  </si>
  <si>
    <t>Мероприятие 1.59</t>
  </si>
  <si>
    <t>Закупка оборудования и расходных материалов для  проведения пренатальной (дородовой) диагностики нарушений развития ребенка</t>
  </si>
  <si>
    <t>Мероприятие 1.60</t>
  </si>
  <si>
    <t xml:space="preserve">Обеспечение детей первых ТРЕХ лет жизни из малоимущих семей детским питанием </t>
  </si>
  <si>
    <t>Мероприятие 1.75</t>
  </si>
  <si>
    <t>Обеспечение питанием  беременных женщин и кормящих матерей</t>
  </si>
  <si>
    <t>Мероприятие 1.81</t>
  </si>
  <si>
    <t xml:space="preserve">Обеспечение медицинских организаций, оказывающих
паллиативную медицинскую помощь, медицинскими
изделиями, в том числе для использования на дому
</t>
  </si>
  <si>
    <t>Мероприятие 1.84</t>
  </si>
  <si>
    <t>Финансовое обеспечение хранения и отпуска лекарственных средств,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</si>
  <si>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Мероприятие 1.86</t>
  </si>
  <si>
    <t xml:space="preserve"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в амбулаторных условиях </t>
  </si>
  <si>
    <t>Мероприятие 1.87</t>
  </si>
  <si>
    <t>Лекарственное обеспечение отдельных категорий граждан, имеющих право на бесплатное лекарственное обеспечение при амбулаторном лечении, за счет средств республиканского бюджета</t>
  </si>
  <si>
    <t>Мероприятие 1.88</t>
  </si>
  <si>
    <t>Обеспечение лиц лекарственными препаратами и специализированными продуктами лечебного питания для лечения заболеваний, включенных в перечень жизнеугрожающих и хронических прогрессирующих редких (орфанных) заболеваний, приводящих к сокращению продолжительности жизни или инвалидности</t>
  </si>
  <si>
    <t>Мероприятие 1.89</t>
  </si>
  <si>
    <t>Обеспечение  взрослых и детей, нуждающихся  в специализированном лечебном питании, в том числе страдающими  редкими жизнеугрожающими заболеваниями</t>
  </si>
  <si>
    <t>Мероприятие 1.90</t>
  </si>
  <si>
    <t>Восстановление больницы № 1 по ул. Первомайская, д. 18 в г. Грозный III этап – корпус № 3 (второй пусковой комплекс)</t>
  </si>
  <si>
    <t>Направление 4</t>
  </si>
  <si>
    <t xml:space="preserve">«Развитие кадровых ресурсов в здравоохранении» </t>
  </si>
  <si>
    <t>Мероприятие 4.3</t>
  </si>
  <si>
    <t>Предоставление единовременной компенсационной выплаты медицинским работникам (врачам, фельдшерам) в возрасте до 50 лет, прибывшим (переехавшим) на работу в сельские населенные пункты, либо рабочие поселки городского типа, либо города с населением до 50 тыс. человек</t>
  </si>
  <si>
    <t>Мероприятие 4.4</t>
  </si>
  <si>
    <t>Предоставление мер социальной поддержки медицинским и фармацевтическим работникам в Чеченской Республике</t>
  </si>
  <si>
    <t>Мероприятие 4.5</t>
  </si>
  <si>
    <t>Меры социальной поддержки, предоставляемые в период обучения гражданину, заключившему договор о целевом обучении (специалитет), в том числе врачам, обучающимся в ординатуре</t>
  </si>
  <si>
    <t>Направление 5</t>
  </si>
  <si>
    <t>«Информационные технологии»</t>
  </si>
  <si>
    <t>Региональный проект 5.1</t>
  </si>
  <si>
    <t>Региональный проект «Создание единого цифрового контура в здравоохранении на основе единой государственной информационной системы здравоохранения (ЕГИСЗ)»</t>
  </si>
  <si>
    <t>Мероприятие 5.6</t>
  </si>
  <si>
    <t>Финансовое обеспечение по обновлению оборудования информационной системы записи на прием к врачу в электронном виде, обеспечение ее бесперебойного функционирования, популяризация сервиса «электронная регистратура»</t>
  </si>
  <si>
    <t>Направление 6</t>
  </si>
  <si>
    <t>«Обеспечение реализации государственной программы, в том числе организация обязательного медицинского страхования граждан Российской Федерации»</t>
  </si>
  <si>
    <t>Мероприятие 6.1</t>
  </si>
  <si>
    <t>Финансовое обеспечение деятельности амбулаторно-поликлинических учреждений здравоохранения Чеченской Республики по оказанию государственных услуг (выполнению работ) в рамках государственных заданий</t>
  </si>
  <si>
    <t>Мероприятие 6.2</t>
  </si>
  <si>
    <t>Финансовое обеспечение деятельности стационарных учреждений здравоохранения Чеченской Республики по оказанию государственных услуг (выполнению работ) в рамках государственных заданий</t>
  </si>
  <si>
    <t>Мероприятие 6.3</t>
  </si>
  <si>
    <t>Финансовое обеспечение деятельности отдельных учреждений здравоохранения Чеченской Республики по оказанию государственных услуг (выполнению работ) в рамках государственных заданий</t>
  </si>
  <si>
    <t>Мероприятие 6.4</t>
  </si>
  <si>
    <t>Укрепление материально-технической базы учреждений здравоохранения, подведомственных Министерству здравоохранения Чеченской Республики</t>
  </si>
  <si>
    <t>Мероприятие 6.6</t>
  </si>
  <si>
    <t>Финансовое обеспечение службы скорой медицинской помощи</t>
  </si>
  <si>
    <t>Мероприятие 6.7</t>
  </si>
  <si>
    <t>Кадровое, административно-правовое и информационное обеспечение деятельности Министерства здравоохранения Чеченской Республики</t>
  </si>
  <si>
    <t>Министр здравоохранения 
Чеченской Республики
Э.А. Сулейманов</t>
  </si>
  <si>
    <t>М.П.</t>
  </si>
  <si>
    <t>подпись</t>
  </si>
  <si>
    <t xml:space="preserve">в том числе субсидия </t>
  </si>
  <si>
    <t>в том числе субвенция</t>
  </si>
  <si>
    <t xml:space="preserve">в том числе иной межбюджетный трансферт </t>
  </si>
  <si>
    <t>Мероприятие 1.83</t>
  </si>
  <si>
    <t>Обеспечение необходимыми лекарственными средствами, включая обезболивающие</t>
  </si>
  <si>
    <t>5% - 376,39475 РБ субсидия</t>
  </si>
  <si>
    <t>ф</t>
  </si>
  <si>
    <t xml:space="preserve">Оценка расходов 
(план)         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</si>
  <si>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о расходах на реализацию государственной программы по источникам финансирования на 01.02.2020</t>
    </r>
    <r>
      <rPr>
        <b/>
        <sz val="14"/>
        <rFont val="Times New Roman"/>
        <family val="1"/>
        <charset val="204"/>
      </rPr>
      <t xml:space="preserve"> года</t>
    </r>
    <r>
      <rPr>
        <b/>
        <sz val="12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</t>
    </r>
  </si>
  <si>
    <r>
      <t xml:space="preserve">Фактические расходы на </t>
    </r>
    <r>
      <rPr>
        <b/>
        <sz val="14"/>
        <rFont val="Times New Roman"/>
        <family val="1"/>
        <charset val="204"/>
      </rPr>
      <t>01.02.2020</t>
    </r>
  </si>
  <si>
    <t>Мероприятие 1.3.7</t>
  </si>
  <si>
    <t>Обеспечение закупки авиационных работ органами государственной власти субъектов РФ (Чеченской Республики) в целях оказания медицинской помощи (ранее не использовавшая санитарную авиацию)</t>
  </si>
  <si>
    <t>Мероприятие 1.4.2</t>
  </si>
  <si>
    <t xml:space="preserve">Переоснащение  первичных сосудистых отделений, в том числе оборудованием для ранней медицинской реабилитации </t>
  </si>
  <si>
    <t>Мероприятие 1.4.4</t>
  </si>
  <si>
    <t>Профилактика развития сердечно-сосудистых заболеваний и сердечно-сосудистых осложнений у пациентов высокого риска</t>
  </si>
  <si>
    <t>Мероприятие 1.29.1</t>
  </si>
  <si>
    <t>(Субсидия) Закупка диагностических средств для выявления, определения чувствительности микробактерии туберкулеза и мониторинга лечения больных туберкулезом с множественной лекарственной устойчивостью возбудителя</t>
  </si>
  <si>
    <t>закон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</si>
</sst>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"/>
    <numFmt numFmtId="167" formatCode="#,##0.000"/>
    <numFmt numFmtId="168" formatCode="#,##0.00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C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7" tint="0.3999755851924192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FF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7" fillId="0" borderId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7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9" fontId="1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166" fontId="2" fillId="0" borderId="0" xfId="0" applyNumberFormat="1" applyFont="1" applyFill="1" applyAlignment="1">
      <alignment horizontal="right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7" fontId="5" fillId="2" borderId="0" xfId="2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 wrapText="1"/>
    </xf>
    <xf numFmtId="167" fontId="6" fillId="2" borderId="0" xfId="2" applyNumberFormat="1" applyFont="1" applyFill="1" applyBorder="1" applyAlignment="1">
      <alignment horizontal="center" vertical="center"/>
    </xf>
    <xf numFmtId="0" fontId="2" fillId="0" borderId="0" xfId="0" applyFont="1" applyBorder="1"/>
    <xf numFmtId="4" fontId="2" fillId="0" borderId="0" xfId="0" applyNumberFormat="1" applyFont="1" applyBorder="1"/>
    <xf numFmtId="4" fontId="15" fillId="0" borderId="0" xfId="0" applyNumberFormat="1" applyFont="1" applyBorder="1"/>
    <xf numFmtId="4" fontId="16" fillId="0" borderId="0" xfId="0" applyNumberFormat="1" applyFont="1" applyBorder="1"/>
    <xf numFmtId="0" fontId="2" fillId="0" borderId="0" xfId="0" applyFont="1"/>
    <xf numFmtId="0" fontId="17" fillId="0" borderId="0" xfId="0" applyFont="1" applyFill="1" applyBorder="1"/>
    <xf numFmtId="4" fontId="2" fillId="0" borderId="0" xfId="0" applyNumberFormat="1" applyFont="1" applyFill="1" applyBorder="1"/>
    <xf numFmtId="0" fontId="16" fillId="0" borderId="0" xfId="0" applyFont="1" applyFill="1" applyBorder="1"/>
    <xf numFmtId="167" fontId="2" fillId="0" borderId="0" xfId="0" applyNumberFormat="1" applyFont="1" applyBorder="1"/>
    <xf numFmtId="0" fontId="16" fillId="0" borderId="0" xfId="0" applyFont="1" applyBorder="1"/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0" fontId="20" fillId="4" borderId="9" xfId="0" applyFont="1" applyFill="1" applyBorder="1" applyAlignment="1">
      <alignment horizontal="left" wrapText="1"/>
    </xf>
    <xf numFmtId="0" fontId="21" fillId="4" borderId="9" xfId="0" applyFont="1" applyFill="1" applyBorder="1" applyAlignment="1">
      <alignment horizontal="right" wrapText="1"/>
    </xf>
    <xf numFmtId="167" fontId="22" fillId="4" borderId="9" xfId="0" applyNumberFormat="1" applyFont="1" applyFill="1" applyBorder="1" applyAlignment="1">
      <alignment horizontal="left" wrapText="1"/>
    </xf>
    <xf numFmtId="167" fontId="13" fillId="4" borderId="9" xfId="0" applyNumberFormat="1" applyFont="1" applyFill="1" applyBorder="1" applyAlignment="1">
      <alignment horizontal="center" vertical="center" wrapText="1"/>
    </xf>
    <xf numFmtId="4" fontId="25" fillId="4" borderId="0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6" fillId="3" borderId="0" xfId="0" applyNumberFormat="1" applyFont="1" applyFill="1" applyBorder="1" applyAlignment="1">
      <alignment horizontal="left" vertical="center" wrapText="1"/>
    </xf>
    <xf numFmtId="166" fontId="2" fillId="4" borderId="0" xfId="1" applyNumberFormat="1" applyFont="1" applyFill="1" applyBorder="1"/>
    <xf numFmtId="166" fontId="2" fillId="4" borderId="1" xfId="1" applyNumberFormat="1" applyFont="1" applyFill="1" applyBorder="1"/>
    <xf numFmtId="4" fontId="27" fillId="0" borderId="0" xfId="0" applyNumberFormat="1" applyFont="1" applyBorder="1" applyAlignment="1">
      <alignment horizontal="left" vertical="center"/>
    </xf>
    <xf numFmtId="9" fontId="28" fillId="0" borderId="0" xfId="12" applyFont="1" applyBorder="1" applyAlignment="1">
      <alignment horizontal="left" vertical="center"/>
    </xf>
    <xf numFmtId="9" fontId="29" fillId="0" borderId="0" xfId="12" applyFont="1" applyFill="1" applyBorder="1" applyAlignment="1">
      <alignment horizontal="left" vertical="center" wrapText="1"/>
    </xf>
    <xf numFmtId="9" fontId="28" fillId="0" borderId="0" xfId="12" applyFont="1" applyFill="1" applyBorder="1" applyAlignment="1">
      <alignment horizontal="left" vertical="center" wrapText="1"/>
    </xf>
    <xf numFmtId="9" fontId="30" fillId="2" borderId="0" xfId="12" applyFont="1" applyFill="1" applyBorder="1" applyAlignment="1">
      <alignment horizontal="left" vertical="center" wrapText="1"/>
    </xf>
    <xf numFmtId="9" fontId="28" fillId="2" borderId="0" xfId="12" applyFont="1" applyFill="1" applyBorder="1" applyAlignment="1">
      <alignment horizontal="left" vertical="center" wrapText="1"/>
    </xf>
    <xf numFmtId="9" fontId="29" fillId="2" borderId="0" xfId="12" applyFont="1" applyFill="1" applyBorder="1" applyAlignment="1">
      <alignment horizontal="left" vertical="center" wrapText="1"/>
    </xf>
    <xf numFmtId="9" fontId="30" fillId="4" borderId="0" xfId="12" applyFont="1" applyFill="1" applyBorder="1" applyAlignment="1">
      <alignment horizontal="left" vertical="center" wrapText="1"/>
    </xf>
    <xf numFmtId="2" fontId="28" fillId="4" borderId="0" xfId="12" applyNumberFormat="1" applyFont="1" applyFill="1" applyBorder="1" applyAlignment="1">
      <alignment horizontal="left" vertical="center" wrapText="1"/>
    </xf>
    <xf numFmtId="9" fontId="28" fillId="4" borderId="0" xfId="12" applyFont="1" applyFill="1" applyBorder="1" applyAlignment="1">
      <alignment horizontal="left" vertical="center" wrapText="1"/>
    </xf>
    <xf numFmtId="9" fontId="29" fillId="0" borderId="0" xfId="12" applyFont="1" applyBorder="1" applyAlignment="1">
      <alignment horizontal="left" vertical="center"/>
    </xf>
    <xf numFmtId="10" fontId="28" fillId="4" borderId="0" xfId="12" applyNumberFormat="1" applyFont="1" applyFill="1" applyBorder="1" applyAlignment="1">
      <alignment horizontal="left" vertical="center" wrapText="1"/>
    </xf>
    <xf numFmtId="9" fontId="28" fillId="4" borderId="0" xfId="12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3" fillId="5" borderId="1" xfId="0" applyFont="1" applyFill="1" applyBorder="1" applyAlignment="1">
      <alignment vertical="center" wrapText="1"/>
    </xf>
    <xf numFmtId="4" fontId="35" fillId="5" borderId="5" xfId="0" applyNumberFormat="1" applyFont="1" applyFill="1" applyBorder="1" applyAlignment="1">
      <alignment horizontal="center" vertical="center" wrapText="1"/>
    </xf>
    <xf numFmtId="4" fontId="35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 wrapText="1"/>
    </xf>
    <xf numFmtId="4" fontId="36" fillId="5" borderId="5" xfId="0" applyNumberFormat="1" applyFont="1" applyFill="1" applyBorder="1" applyAlignment="1">
      <alignment horizontal="center" vertical="center" wrapText="1"/>
    </xf>
    <xf numFmtId="4" fontId="36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4" fontId="21" fillId="5" borderId="5" xfId="0" applyNumberFormat="1" applyFont="1" applyFill="1" applyBorder="1" applyAlignment="1">
      <alignment horizontal="center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4" fontId="33" fillId="5" borderId="5" xfId="0" applyNumberFormat="1" applyFont="1" applyFill="1" applyBorder="1" applyAlignment="1">
      <alignment horizontal="center" vertical="center" wrapText="1"/>
    </xf>
    <xf numFmtId="4" fontId="33" fillId="5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4" fontId="35" fillId="6" borderId="5" xfId="0" applyNumberFormat="1" applyFont="1" applyFill="1" applyBorder="1" applyAlignment="1">
      <alignment horizontal="center" vertical="center" wrapText="1"/>
    </xf>
    <xf numFmtId="4" fontId="35" fillId="6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vertical="center" wrapText="1"/>
    </xf>
    <xf numFmtId="4" fontId="36" fillId="6" borderId="5" xfId="0" applyNumberFormat="1" applyFont="1" applyFill="1" applyBorder="1" applyAlignment="1">
      <alignment horizontal="center" vertical="center" wrapText="1"/>
    </xf>
    <xf numFmtId="4" fontId="36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4" fontId="21" fillId="6" borderId="5" xfId="0" applyNumberFormat="1" applyFont="1" applyFill="1" applyBorder="1" applyAlignment="1">
      <alignment horizontal="center" vertical="center" wrapText="1"/>
    </xf>
    <xf numFmtId="4" fontId="21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wrapText="1"/>
    </xf>
    <xf numFmtId="4" fontId="33" fillId="6" borderId="5" xfId="0" applyNumberFormat="1" applyFont="1" applyFill="1" applyBorder="1" applyAlignment="1">
      <alignment horizontal="center" vertical="center" wrapText="1"/>
    </xf>
    <xf numFmtId="4" fontId="3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4" fontId="35" fillId="7" borderId="5" xfId="0" applyNumberFormat="1" applyFont="1" applyFill="1" applyBorder="1" applyAlignment="1">
      <alignment horizontal="center" vertical="center" wrapText="1"/>
    </xf>
    <xf numFmtId="4" fontId="35" fillId="7" borderId="1" xfId="0" applyNumberFormat="1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vertical="center" wrapText="1"/>
    </xf>
    <xf numFmtId="4" fontId="36" fillId="7" borderId="5" xfId="0" applyNumberFormat="1" applyFont="1" applyFill="1" applyBorder="1" applyAlignment="1">
      <alignment horizontal="center" vertical="center" wrapText="1"/>
    </xf>
    <xf numFmtId="4" fontId="36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4" fontId="21" fillId="7" borderId="5" xfId="0" applyNumberFormat="1" applyFont="1" applyFill="1" applyBorder="1" applyAlignment="1">
      <alignment horizontal="center" vertical="center" wrapText="1"/>
    </xf>
    <xf numFmtId="4" fontId="21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vertical="center" wrapText="1"/>
    </xf>
    <xf numFmtId="4" fontId="33" fillId="7" borderId="5" xfId="0" applyNumberFormat="1" applyFont="1" applyFill="1" applyBorder="1" applyAlignment="1">
      <alignment horizontal="center" vertical="center" wrapText="1"/>
    </xf>
    <xf numFmtId="4" fontId="33" fillId="7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4" fontId="21" fillId="8" borderId="5" xfId="0" applyNumberFormat="1" applyFont="1" applyFill="1" applyBorder="1" applyAlignment="1">
      <alignment horizontal="center" vertical="center" wrapText="1"/>
    </xf>
    <xf numFmtId="4" fontId="21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vertical="center" wrapText="1"/>
    </xf>
    <xf numFmtId="4" fontId="33" fillId="8" borderId="5" xfId="0" applyNumberFormat="1" applyFont="1" applyFill="1" applyBorder="1" applyAlignment="1">
      <alignment horizontal="center" vertical="center" wrapText="1"/>
    </xf>
    <xf numFmtId="4" fontId="33" fillId="8" borderId="1" xfId="0" applyNumberFormat="1" applyFont="1" applyFill="1" applyBorder="1" applyAlignment="1">
      <alignment horizontal="center" vertical="center" wrapText="1"/>
    </xf>
    <xf numFmtId="4" fontId="34" fillId="7" borderId="5" xfId="0" applyNumberFormat="1" applyFont="1" applyFill="1" applyBorder="1" applyAlignment="1">
      <alignment horizontal="center" vertical="center" wrapText="1"/>
    </xf>
    <xf numFmtId="168" fontId="34" fillId="7" borderId="1" xfId="0" applyNumberFormat="1" applyFont="1" applyFill="1" applyBorder="1" applyAlignment="1">
      <alignment horizontal="center" vertical="center" wrapText="1"/>
    </xf>
    <xf numFmtId="2" fontId="35" fillId="7" borderId="1" xfId="1" applyNumberFormat="1" applyFont="1" applyFill="1" applyBorder="1" applyAlignment="1">
      <alignment horizontal="center" vertical="center"/>
    </xf>
    <xf numFmtId="2" fontId="21" fillId="7" borderId="1" xfId="1" applyNumberFormat="1" applyFont="1" applyFill="1" applyBorder="1" applyAlignment="1">
      <alignment horizontal="center" vertical="center"/>
    </xf>
    <xf numFmtId="4" fontId="33" fillId="7" borderId="1" xfId="0" applyNumberFormat="1" applyFont="1" applyFill="1" applyBorder="1"/>
    <xf numFmtId="4" fontId="33" fillId="7" borderId="5" xfId="0" applyNumberFormat="1" applyFont="1" applyFill="1" applyBorder="1"/>
    <xf numFmtId="4" fontId="31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4" fontId="18" fillId="7" borderId="5" xfId="0" applyNumberFormat="1" applyFont="1" applyFill="1" applyBorder="1" applyAlignment="1">
      <alignment horizontal="center" vertical="center" wrapText="1"/>
    </xf>
    <xf numFmtId="4" fontId="18" fillId="7" borderId="1" xfId="0" applyNumberFormat="1" applyFont="1" applyFill="1" applyBorder="1" applyAlignment="1">
      <alignment horizontal="center" vertical="center" wrapText="1"/>
    </xf>
    <xf numFmtId="4" fontId="38" fillId="7" borderId="1" xfId="0" applyNumberFormat="1" applyFont="1" applyFill="1" applyBorder="1" applyAlignment="1">
      <alignment horizontal="center" vertical="center" wrapText="1"/>
    </xf>
    <xf numFmtId="0" fontId="39" fillId="7" borderId="1" xfId="0" applyFont="1" applyFill="1" applyBorder="1" applyAlignment="1">
      <alignment vertical="center" wrapText="1"/>
    </xf>
    <xf numFmtId="4" fontId="38" fillId="7" borderId="5" xfId="0" applyNumberFormat="1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vertical="center" wrapText="1"/>
    </xf>
    <xf numFmtId="4" fontId="31" fillId="7" borderId="5" xfId="0" applyNumberFormat="1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vertical="center" wrapText="1"/>
    </xf>
    <xf numFmtId="4" fontId="37" fillId="7" borderId="5" xfId="0" applyNumberFormat="1" applyFont="1" applyFill="1" applyBorder="1" applyAlignment="1">
      <alignment horizontal="center" vertical="center" wrapText="1"/>
    </xf>
    <xf numFmtId="4" fontId="37" fillId="7" borderId="1" xfId="0" applyNumberFormat="1" applyFont="1" applyFill="1" applyBorder="1" applyAlignment="1">
      <alignment horizontal="center" vertical="center" wrapText="1"/>
    </xf>
    <xf numFmtId="4" fontId="31" fillId="5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 wrapText="1"/>
    </xf>
    <xf numFmtId="4" fontId="21" fillId="5" borderId="6" xfId="0" applyNumberFormat="1" applyFont="1" applyFill="1" applyBorder="1" applyAlignment="1">
      <alignment horizontal="center" vertical="center" wrapText="1"/>
    </xf>
    <xf numFmtId="4" fontId="21" fillId="5" borderId="2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4" fontId="35" fillId="8" borderId="5" xfId="0" applyNumberFormat="1" applyFont="1" applyFill="1" applyBorder="1" applyAlignment="1">
      <alignment horizontal="center" vertical="center" wrapText="1"/>
    </xf>
    <xf numFmtId="4" fontId="35" fillId="8" borderId="1" xfId="0" applyNumberFormat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vertical="center" wrapText="1"/>
    </xf>
    <xf numFmtId="4" fontId="36" fillId="8" borderId="5" xfId="0" applyNumberFormat="1" applyFont="1" applyFill="1" applyBorder="1" applyAlignment="1">
      <alignment horizontal="center" vertical="center" wrapText="1"/>
    </xf>
    <xf numFmtId="4" fontId="36" fillId="8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" fontId="34" fillId="3" borderId="5" xfId="0" applyNumberFormat="1" applyFont="1" applyFill="1" applyBorder="1" applyAlignment="1">
      <alignment horizontal="center" vertical="center" wrapText="1"/>
    </xf>
    <xf numFmtId="4" fontId="34" fillId="3" borderId="1" xfId="0" applyNumberFormat="1" applyFont="1" applyFill="1" applyBorder="1" applyAlignment="1">
      <alignment horizontal="center" vertical="center" wrapText="1"/>
    </xf>
    <xf numFmtId="4" fontId="35" fillId="3" borderId="5" xfId="0" applyNumberFormat="1" applyFont="1" applyFill="1" applyBorder="1" applyAlignment="1">
      <alignment horizontal="center" vertical="center" wrapText="1"/>
    </xf>
    <xf numFmtId="4" fontId="35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4" fontId="36" fillId="3" borderId="5" xfId="0" applyNumberFormat="1" applyFont="1" applyFill="1" applyBorder="1" applyAlignment="1">
      <alignment horizontal="center" vertical="center" wrapText="1"/>
    </xf>
    <xf numFmtId="4" fontId="36" fillId="3" borderId="1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4" fontId="21" fillId="9" borderId="1" xfId="0" applyNumberFormat="1" applyFont="1" applyFill="1" applyBorder="1" applyAlignment="1">
      <alignment horizontal="center" vertical="center" wrapText="1"/>
    </xf>
    <xf numFmtId="4" fontId="33" fillId="9" borderId="1" xfId="0" applyNumberFormat="1" applyFont="1" applyFill="1" applyBorder="1" applyAlignment="1">
      <alignment horizontal="center" vertical="center" wrapText="1"/>
    </xf>
    <xf numFmtId="4" fontId="21" fillId="9" borderId="5" xfId="0" applyNumberFormat="1" applyFont="1" applyFill="1" applyBorder="1" applyAlignment="1">
      <alignment horizontal="center" vertical="center" wrapText="1"/>
    </xf>
    <xf numFmtId="4" fontId="4" fillId="4" borderId="0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4" fontId="31" fillId="8" borderId="1" xfId="0" applyNumberFormat="1" applyFont="1" applyFill="1" applyBorder="1" applyAlignment="1">
      <alignment horizontal="center" vertical="center" wrapText="1"/>
    </xf>
    <xf numFmtId="4" fontId="21" fillId="10" borderId="1" xfId="0" applyNumberFormat="1" applyFont="1" applyFill="1" applyBorder="1" applyAlignment="1">
      <alignment horizontal="center" vertical="center" wrapText="1"/>
    </xf>
    <xf numFmtId="4" fontId="41" fillId="10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166" fontId="21" fillId="4" borderId="0" xfId="1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right" vertical="center" wrapText="1"/>
    </xf>
    <xf numFmtId="0" fontId="4" fillId="4" borderId="1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left" vertical="center" wrapText="1"/>
    </xf>
    <xf numFmtId="0" fontId="23" fillId="7" borderId="3" xfId="0" applyFont="1" applyFill="1" applyBorder="1" applyAlignment="1">
      <alignment horizontal="left" vertical="center" wrapText="1"/>
    </xf>
    <xf numFmtId="0" fontId="23" fillId="7" borderId="4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4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right" wrapText="1"/>
    </xf>
    <xf numFmtId="167" fontId="13" fillId="4" borderId="0" xfId="0" applyNumberFormat="1" applyFont="1" applyFill="1" applyBorder="1" applyAlignment="1">
      <alignment horizontal="center" vertical="center" wrapText="1"/>
    </xf>
    <xf numFmtId="167" fontId="22" fillId="4" borderId="0" xfId="0" applyNumberFormat="1" applyFont="1" applyFill="1" applyBorder="1" applyAlignment="1">
      <alignment horizontal="left" wrapText="1"/>
    </xf>
  </cellXfs>
  <cellStyles count="13">
    <cellStyle name="Денежный 2" xfId="4"/>
    <cellStyle name="Обычный" xfId="0" builtinId="0"/>
    <cellStyle name="Обычный 2" xfId="3"/>
    <cellStyle name="Обычный 2 2" xfId="5"/>
    <cellStyle name="Обычный 2 2 2" xfId="6"/>
    <cellStyle name="Обычный 2 3" xfId="7"/>
    <cellStyle name="Обычный 2 4" xfId="8"/>
    <cellStyle name="Обычный 3" xfId="2"/>
    <cellStyle name="Обычный 4" xfId="9"/>
    <cellStyle name="Обычный 5" xfId="10"/>
    <cellStyle name="Обычный 6" xfId="11"/>
    <cellStyle name="Процентный" xfId="1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saydulhanov\Downloads\&#1050;&#1072;&#1089;&#1089;&#1072;%20&#1085;&#1072;%2001.10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средств в ФК_3"/>
    </sheetNames>
    <sheetDataSet>
      <sheetData sheetId="0">
        <row r="38">
          <cell r="AF38">
            <v>26756159.52</v>
          </cell>
        </row>
        <row r="164">
          <cell r="AF164">
            <v>15000000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8"/>
  <sheetViews>
    <sheetView tabSelected="1" topLeftCell="A151" zoomScale="60" zoomScaleNormal="60" zoomScaleSheetLayoutView="80" workbookViewId="0">
      <selection activeCell="E7" sqref="E7"/>
    </sheetView>
  </sheetViews>
  <sheetFormatPr defaultRowHeight="20.25" x14ac:dyDescent="0.3"/>
  <cols>
    <col min="1" max="1" width="5.5703125" style="22" customWidth="1"/>
    <col min="2" max="2" width="18.5703125" style="1" customWidth="1"/>
    <col min="3" max="3" width="52.42578125" style="2" customWidth="1"/>
    <col min="4" max="4" width="23.140625" style="3" customWidth="1"/>
    <col min="5" max="5" width="18.28515625" style="4" customWidth="1"/>
    <col min="6" max="6" width="19.7109375" style="33" customWidth="1"/>
    <col min="7" max="7" width="12.5703125" style="35" customWidth="1"/>
    <col min="8" max="8" width="16" style="30" customWidth="1"/>
    <col min="9" max="9" width="18.42578125" style="11" customWidth="1"/>
    <col min="10" max="10" width="10.42578125" style="11" customWidth="1"/>
    <col min="11" max="11" width="17" style="11" customWidth="1"/>
    <col min="12" max="15" width="12.42578125" style="11" customWidth="1"/>
    <col min="16" max="16" width="9.140625" style="11"/>
    <col min="17" max="17" width="13.5703125" style="11" bestFit="1" customWidth="1"/>
    <col min="18" max="18" width="14.28515625" style="11" bestFit="1" customWidth="1"/>
    <col min="19" max="19" width="17.140625" style="11" customWidth="1"/>
    <col min="20" max="20" width="19.42578125" style="20" bestFit="1" customWidth="1"/>
    <col min="21" max="23" width="9.140625" style="11"/>
    <col min="24" max="259" width="9.140625" style="15"/>
    <col min="260" max="260" width="11.5703125" style="15" customWidth="1"/>
    <col min="261" max="261" width="52.42578125" style="15" customWidth="1"/>
    <col min="262" max="262" width="23.140625" style="15" customWidth="1"/>
    <col min="263" max="263" width="17.7109375" style="15" customWidth="1"/>
    <col min="264" max="264" width="18.85546875" style="15" customWidth="1"/>
    <col min="265" max="265" width="2" style="15" customWidth="1"/>
    <col min="266" max="266" width="0" style="15" hidden="1" customWidth="1"/>
    <col min="267" max="267" width="18.42578125" style="15" customWidth="1"/>
    <col min="268" max="271" width="12.42578125" style="15" customWidth="1"/>
    <col min="272" max="515" width="9.140625" style="15"/>
    <col min="516" max="516" width="11.5703125" style="15" customWidth="1"/>
    <col min="517" max="517" width="52.42578125" style="15" customWidth="1"/>
    <col min="518" max="518" width="23.140625" style="15" customWidth="1"/>
    <col min="519" max="519" width="17.7109375" style="15" customWidth="1"/>
    <col min="520" max="520" width="18.85546875" style="15" customWidth="1"/>
    <col min="521" max="521" width="2" style="15" customWidth="1"/>
    <col min="522" max="522" width="0" style="15" hidden="1" customWidth="1"/>
    <col min="523" max="523" width="18.42578125" style="15" customWidth="1"/>
    <col min="524" max="527" width="12.42578125" style="15" customWidth="1"/>
    <col min="528" max="771" width="9.140625" style="15"/>
    <col min="772" max="772" width="11.5703125" style="15" customWidth="1"/>
    <col min="773" max="773" width="52.42578125" style="15" customWidth="1"/>
    <col min="774" max="774" width="23.140625" style="15" customWidth="1"/>
    <col min="775" max="775" width="17.7109375" style="15" customWidth="1"/>
    <col min="776" max="776" width="18.85546875" style="15" customWidth="1"/>
    <col min="777" max="777" width="2" style="15" customWidth="1"/>
    <col min="778" max="778" width="0" style="15" hidden="1" customWidth="1"/>
    <col min="779" max="779" width="18.42578125" style="15" customWidth="1"/>
    <col min="780" max="783" width="12.42578125" style="15" customWidth="1"/>
    <col min="784" max="1027" width="9.140625" style="15"/>
    <col min="1028" max="1028" width="11.5703125" style="15" customWidth="1"/>
    <col min="1029" max="1029" width="52.42578125" style="15" customWidth="1"/>
    <col min="1030" max="1030" width="23.140625" style="15" customWidth="1"/>
    <col min="1031" max="1031" width="17.7109375" style="15" customWidth="1"/>
    <col min="1032" max="1032" width="18.85546875" style="15" customWidth="1"/>
    <col min="1033" max="1033" width="2" style="15" customWidth="1"/>
    <col min="1034" max="1034" width="0" style="15" hidden="1" customWidth="1"/>
    <col min="1035" max="1035" width="18.42578125" style="15" customWidth="1"/>
    <col min="1036" max="1039" width="12.42578125" style="15" customWidth="1"/>
    <col min="1040" max="1283" width="9.140625" style="15"/>
    <col min="1284" max="1284" width="11.5703125" style="15" customWidth="1"/>
    <col min="1285" max="1285" width="52.42578125" style="15" customWidth="1"/>
    <col min="1286" max="1286" width="23.140625" style="15" customWidth="1"/>
    <col min="1287" max="1287" width="17.7109375" style="15" customWidth="1"/>
    <col min="1288" max="1288" width="18.85546875" style="15" customWidth="1"/>
    <col min="1289" max="1289" width="2" style="15" customWidth="1"/>
    <col min="1290" max="1290" width="0" style="15" hidden="1" customWidth="1"/>
    <col min="1291" max="1291" width="18.42578125" style="15" customWidth="1"/>
    <col min="1292" max="1295" width="12.42578125" style="15" customWidth="1"/>
    <col min="1296" max="1539" width="9.140625" style="15"/>
    <col min="1540" max="1540" width="11.5703125" style="15" customWidth="1"/>
    <col min="1541" max="1541" width="52.42578125" style="15" customWidth="1"/>
    <col min="1542" max="1542" width="23.140625" style="15" customWidth="1"/>
    <col min="1543" max="1543" width="17.7109375" style="15" customWidth="1"/>
    <col min="1544" max="1544" width="18.85546875" style="15" customWidth="1"/>
    <col min="1545" max="1545" width="2" style="15" customWidth="1"/>
    <col min="1546" max="1546" width="0" style="15" hidden="1" customWidth="1"/>
    <col min="1547" max="1547" width="18.42578125" style="15" customWidth="1"/>
    <col min="1548" max="1551" width="12.42578125" style="15" customWidth="1"/>
    <col min="1552" max="1795" width="9.140625" style="15"/>
    <col min="1796" max="1796" width="11.5703125" style="15" customWidth="1"/>
    <col min="1797" max="1797" width="52.42578125" style="15" customWidth="1"/>
    <col min="1798" max="1798" width="23.140625" style="15" customWidth="1"/>
    <col min="1799" max="1799" width="17.7109375" style="15" customWidth="1"/>
    <col min="1800" max="1800" width="18.85546875" style="15" customWidth="1"/>
    <col min="1801" max="1801" width="2" style="15" customWidth="1"/>
    <col min="1802" max="1802" width="0" style="15" hidden="1" customWidth="1"/>
    <col min="1803" max="1803" width="18.42578125" style="15" customWidth="1"/>
    <col min="1804" max="1807" width="12.42578125" style="15" customWidth="1"/>
    <col min="1808" max="2051" width="9.140625" style="15"/>
    <col min="2052" max="2052" width="11.5703125" style="15" customWidth="1"/>
    <col min="2053" max="2053" width="52.42578125" style="15" customWidth="1"/>
    <col min="2054" max="2054" width="23.140625" style="15" customWidth="1"/>
    <col min="2055" max="2055" width="17.7109375" style="15" customWidth="1"/>
    <col min="2056" max="2056" width="18.85546875" style="15" customWidth="1"/>
    <col min="2057" max="2057" width="2" style="15" customWidth="1"/>
    <col min="2058" max="2058" width="0" style="15" hidden="1" customWidth="1"/>
    <col min="2059" max="2059" width="18.42578125" style="15" customWidth="1"/>
    <col min="2060" max="2063" width="12.42578125" style="15" customWidth="1"/>
    <col min="2064" max="2307" width="9.140625" style="15"/>
    <col min="2308" max="2308" width="11.5703125" style="15" customWidth="1"/>
    <col min="2309" max="2309" width="52.42578125" style="15" customWidth="1"/>
    <col min="2310" max="2310" width="23.140625" style="15" customWidth="1"/>
    <col min="2311" max="2311" width="17.7109375" style="15" customWidth="1"/>
    <col min="2312" max="2312" width="18.85546875" style="15" customWidth="1"/>
    <col min="2313" max="2313" width="2" style="15" customWidth="1"/>
    <col min="2314" max="2314" width="0" style="15" hidden="1" customWidth="1"/>
    <col min="2315" max="2315" width="18.42578125" style="15" customWidth="1"/>
    <col min="2316" max="2319" width="12.42578125" style="15" customWidth="1"/>
    <col min="2320" max="2563" width="9.140625" style="15"/>
    <col min="2564" max="2564" width="11.5703125" style="15" customWidth="1"/>
    <col min="2565" max="2565" width="52.42578125" style="15" customWidth="1"/>
    <col min="2566" max="2566" width="23.140625" style="15" customWidth="1"/>
    <col min="2567" max="2567" width="17.7109375" style="15" customWidth="1"/>
    <col min="2568" max="2568" width="18.85546875" style="15" customWidth="1"/>
    <col min="2569" max="2569" width="2" style="15" customWidth="1"/>
    <col min="2570" max="2570" width="0" style="15" hidden="1" customWidth="1"/>
    <col min="2571" max="2571" width="18.42578125" style="15" customWidth="1"/>
    <col min="2572" max="2575" width="12.42578125" style="15" customWidth="1"/>
    <col min="2576" max="2819" width="9.140625" style="15"/>
    <col min="2820" max="2820" width="11.5703125" style="15" customWidth="1"/>
    <col min="2821" max="2821" width="52.42578125" style="15" customWidth="1"/>
    <col min="2822" max="2822" width="23.140625" style="15" customWidth="1"/>
    <col min="2823" max="2823" width="17.7109375" style="15" customWidth="1"/>
    <col min="2824" max="2824" width="18.85546875" style="15" customWidth="1"/>
    <col min="2825" max="2825" width="2" style="15" customWidth="1"/>
    <col min="2826" max="2826" width="0" style="15" hidden="1" customWidth="1"/>
    <col min="2827" max="2827" width="18.42578125" style="15" customWidth="1"/>
    <col min="2828" max="2831" width="12.42578125" style="15" customWidth="1"/>
    <col min="2832" max="3075" width="9.140625" style="15"/>
    <col min="3076" max="3076" width="11.5703125" style="15" customWidth="1"/>
    <col min="3077" max="3077" width="52.42578125" style="15" customWidth="1"/>
    <col min="3078" max="3078" width="23.140625" style="15" customWidth="1"/>
    <col min="3079" max="3079" width="17.7109375" style="15" customWidth="1"/>
    <col min="3080" max="3080" width="18.85546875" style="15" customWidth="1"/>
    <col min="3081" max="3081" width="2" style="15" customWidth="1"/>
    <col min="3082" max="3082" width="0" style="15" hidden="1" customWidth="1"/>
    <col min="3083" max="3083" width="18.42578125" style="15" customWidth="1"/>
    <col min="3084" max="3087" width="12.42578125" style="15" customWidth="1"/>
    <col min="3088" max="3331" width="9.140625" style="15"/>
    <col min="3332" max="3332" width="11.5703125" style="15" customWidth="1"/>
    <col min="3333" max="3333" width="52.42578125" style="15" customWidth="1"/>
    <col min="3334" max="3334" width="23.140625" style="15" customWidth="1"/>
    <col min="3335" max="3335" width="17.7109375" style="15" customWidth="1"/>
    <col min="3336" max="3336" width="18.85546875" style="15" customWidth="1"/>
    <col min="3337" max="3337" width="2" style="15" customWidth="1"/>
    <col min="3338" max="3338" width="0" style="15" hidden="1" customWidth="1"/>
    <col min="3339" max="3339" width="18.42578125" style="15" customWidth="1"/>
    <col min="3340" max="3343" width="12.42578125" style="15" customWidth="1"/>
    <col min="3344" max="3587" width="9.140625" style="15"/>
    <col min="3588" max="3588" width="11.5703125" style="15" customWidth="1"/>
    <col min="3589" max="3589" width="52.42578125" style="15" customWidth="1"/>
    <col min="3590" max="3590" width="23.140625" style="15" customWidth="1"/>
    <col min="3591" max="3591" width="17.7109375" style="15" customWidth="1"/>
    <col min="3592" max="3592" width="18.85546875" style="15" customWidth="1"/>
    <col min="3593" max="3593" width="2" style="15" customWidth="1"/>
    <col min="3594" max="3594" width="0" style="15" hidden="1" customWidth="1"/>
    <col min="3595" max="3595" width="18.42578125" style="15" customWidth="1"/>
    <col min="3596" max="3599" width="12.42578125" style="15" customWidth="1"/>
    <col min="3600" max="3843" width="9.140625" style="15"/>
    <col min="3844" max="3844" width="11.5703125" style="15" customWidth="1"/>
    <col min="3845" max="3845" width="52.42578125" style="15" customWidth="1"/>
    <col min="3846" max="3846" width="23.140625" style="15" customWidth="1"/>
    <col min="3847" max="3847" width="17.7109375" style="15" customWidth="1"/>
    <col min="3848" max="3848" width="18.85546875" style="15" customWidth="1"/>
    <col min="3849" max="3849" width="2" style="15" customWidth="1"/>
    <col min="3850" max="3850" width="0" style="15" hidden="1" customWidth="1"/>
    <col min="3851" max="3851" width="18.42578125" style="15" customWidth="1"/>
    <col min="3852" max="3855" width="12.42578125" style="15" customWidth="1"/>
    <col min="3856" max="4099" width="9.140625" style="15"/>
    <col min="4100" max="4100" width="11.5703125" style="15" customWidth="1"/>
    <col min="4101" max="4101" width="52.42578125" style="15" customWidth="1"/>
    <col min="4102" max="4102" width="23.140625" style="15" customWidth="1"/>
    <col min="4103" max="4103" width="17.7109375" style="15" customWidth="1"/>
    <col min="4104" max="4104" width="18.85546875" style="15" customWidth="1"/>
    <col min="4105" max="4105" width="2" style="15" customWidth="1"/>
    <col min="4106" max="4106" width="0" style="15" hidden="1" customWidth="1"/>
    <col min="4107" max="4107" width="18.42578125" style="15" customWidth="1"/>
    <col min="4108" max="4111" width="12.42578125" style="15" customWidth="1"/>
    <col min="4112" max="4355" width="9.140625" style="15"/>
    <col min="4356" max="4356" width="11.5703125" style="15" customWidth="1"/>
    <col min="4357" max="4357" width="52.42578125" style="15" customWidth="1"/>
    <col min="4358" max="4358" width="23.140625" style="15" customWidth="1"/>
    <col min="4359" max="4359" width="17.7109375" style="15" customWidth="1"/>
    <col min="4360" max="4360" width="18.85546875" style="15" customWidth="1"/>
    <col min="4361" max="4361" width="2" style="15" customWidth="1"/>
    <col min="4362" max="4362" width="0" style="15" hidden="1" customWidth="1"/>
    <col min="4363" max="4363" width="18.42578125" style="15" customWidth="1"/>
    <col min="4364" max="4367" width="12.42578125" style="15" customWidth="1"/>
    <col min="4368" max="4611" width="9.140625" style="15"/>
    <col min="4612" max="4612" width="11.5703125" style="15" customWidth="1"/>
    <col min="4613" max="4613" width="52.42578125" style="15" customWidth="1"/>
    <col min="4614" max="4614" width="23.140625" style="15" customWidth="1"/>
    <col min="4615" max="4615" width="17.7109375" style="15" customWidth="1"/>
    <col min="4616" max="4616" width="18.85546875" style="15" customWidth="1"/>
    <col min="4617" max="4617" width="2" style="15" customWidth="1"/>
    <col min="4618" max="4618" width="0" style="15" hidden="1" customWidth="1"/>
    <col min="4619" max="4619" width="18.42578125" style="15" customWidth="1"/>
    <col min="4620" max="4623" width="12.42578125" style="15" customWidth="1"/>
    <col min="4624" max="4867" width="9.140625" style="15"/>
    <col min="4868" max="4868" width="11.5703125" style="15" customWidth="1"/>
    <col min="4869" max="4869" width="52.42578125" style="15" customWidth="1"/>
    <col min="4870" max="4870" width="23.140625" style="15" customWidth="1"/>
    <col min="4871" max="4871" width="17.7109375" style="15" customWidth="1"/>
    <col min="4872" max="4872" width="18.85546875" style="15" customWidth="1"/>
    <col min="4873" max="4873" width="2" style="15" customWidth="1"/>
    <col min="4874" max="4874" width="0" style="15" hidden="1" customWidth="1"/>
    <col min="4875" max="4875" width="18.42578125" style="15" customWidth="1"/>
    <col min="4876" max="4879" width="12.42578125" style="15" customWidth="1"/>
    <col min="4880" max="5123" width="9.140625" style="15"/>
    <col min="5124" max="5124" width="11.5703125" style="15" customWidth="1"/>
    <col min="5125" max="5125" width="52.42578125" style="15" customWidth="1"/>
    <col min="5126" max="5126" width="23.140625" style="15" customWidth="1"/>
    <col min="5127" max="5127" width="17.7109375" style="15" customWidth="1"/>
    <col min="5128" max="5128" width="18.85546875" style="15" customWidth="1"/>
    <col min="5129" max="5129" width="2" style="15" customWidth="1"/>
    <col min="5130" max="5130" width="0" style="15" hidden="1" customWidth="1"/>
    <col min="5131" max="5131" width="18.42578125" style="15" customWidth="1"/>
    <col min="5132" max="5135" width="12.42578125" style="15" customWidth="1"/>
    <col min="5136" max="5379" width="9.140625" style="15"/>
    <col min="5380" max="5380" width="11.5703125" style="15" customWidth="1"/>
    <col min="5381" max="5381" width="52.42578125" style="15" customWidth="1"/>
    <col min="5382" max="5382" width="23.140625" style="15" customWidth="1"/>
    <col min="5383" max="5383" width="17.7109375" style="15" customWidth="1"/>
    <col min="5384" max="5384" width="18.85546875" style="15" customWidth="1"/>
    <col min="5385" max="5385" width="2" style="15" customWidth="1"/>
    <col min="5386" max="5386" width="0" style="15" hidden="1" customWidth="1"/>
    <col min="5387" max="5387" width="18.42578125" style="15" customWidth="1"/>
    <col min="5388" max="5391" width="12.42578125" style="15" customWidth="1"/>
    <col min="5392" max="5635" width="9.140625" style="15"/>
    <col min="5636" max="5636" width="11.5703125" style="15" customWidth="1"/>
    <col min="5637" max="5637" width="52.42578125" style="15" customWidth="1"/>
    <col min="5638" max="5638" width="23.140625" style="15" customWidth="1"/>
    <col min="5639" max="5639" width="17.7109375" style="15" customWidth="1"/>
    <col min="5640" max="5640" width="18.85546875" style="15" customWidth="1"/>
    <col min="5641" max="5641" width="2" style="15" customWidth="1"/>
    <col min="5642" max="5642" width="0" style="15" hidden="1" customWidth="1"/>
    <col min="5643" max="5643" width="18.42578125" style="15" customWidth="1"/>
    <col min="5644" max="5647" width="12.42578125" style="15" customWidth="1"/>
    <col min="5648" max="5891" width="9.140625" style="15"/>
    <col min="5892" max="5892" width="11.5703125" style="15" customWidth="1"/>
    <col min="5893" max="5893" width="52.42578125" style="15" customWidth="1"/>
    <col min="5894" max="5894" width="23.140625" style="15" customWidth="1"/>
    <col min="5895" max="5895" width="17.7109375" style="15" customWidth="1"/>
    <col min="5896" max="5896" width="18.85546875" style="15" customWidth="1"/>
    <col min="5897" max="5897" width="2" style="15" customWidth="1"/>
    <col min="5898" max="5898" width="0" style="15" hidden="1" customWidth="1"/>
    <col min="5899" max="5899" width="18.42578125" style="15" customWidth="1"/>
    <col min="5900" max="5903" width="12.42578125" style="15" customWidth="1"/>
    <col min="5904" max="6147" width="9.140625" style="15"/>
    <col min="6148" max="6148" width="11.5703125" style="15" customWidth="1"/>
    <col min="6149" max="6149" width="52.42578125" style="15" customWidth="1"/>
    <col min="6150" max="6150" width="23.140625" style="15" customWidth="1"/>
    <col min="6151" max="6151" width="17.7109375" style="15" customWidth="1"/>
    <col min="6152" max="6152" width="18.85546875" style="15" customWidth="1"/>
    <col min="6153" max="6153" width="2" style="15" customWidth="1"/>
    <col min="6154" max="6154" width="0" style="15" hidden="1" customWidth="1"/>
    <col min="6155" max="6155" width="18.42578125" style="15" customWidth="1"/>
    <col min="6156" max="6159" width="12.42578125" style="15" customWidth="1"/>
    <col min="6160" max="6403" width="9.140625" style="15"/>
    <col min="6404" max="6404" width="11.5703125" style="15" customWidth="1"/>
    <col min="6405" max="6405" width="52.42578125" style="15" customWidth="1"/>
    <col min="6406" max="6406" width="23.140625" style="15" customWidth="1"/>
    <col min="6407" max="6407" width="17.7109375" style="15" customWidth="1"/>
    <col min="6408" max="6408" width="18.85546875" style="15" customWidth="1"/>
    <col min="6409" max="6409" width="2" style="15" customWidth="1"/>
    <col min="6410" max="6410" width="0" style="15" hidden="1" customWidth="1"/>
    <col min="6411" max="6411" width="18.42578125" style="15" customWidth="1"/>
    <col min="6412" max="6415" width="12.42578125" style="15" customWidth="1"/>
    <col min="6416" max="6659" width="9.140625" style="15"/>
    <col min="6660" max="6660" width="11.5703125" style="15" customWidth="1"/>
    <col min="6661" max="6661" width="52.42578125" style="15" customWidth="1"/>
    <col min="6662" max="6662" width="23.140625" style="15" customWidth="1"/>
    <col min="6663" max="6663" width="17.7109375" style="15" customWidth="1"/>
    <col min="6664" max="6664" width="18.85546875" style="15" customWidth="1"/>
    <col min="6665" max="6665" width="2" style="15" customWidth="1"/>
    <col min="6666" max="6666" width="0" style="15" hidden="1" customWidth="1"/>
    <col min="6667" max="6667" width="18.42578125" style="15" customWidth="1"/>
    <col min="6668" max="6671" width="12.42578125" style="15" customWidth="1"/>
    <col min="6672" max="6915" width="9.140625" style="15"/>
    <col min="6916" max="6916" width="11.5703125" style="15" customWidth="1"/>
    <col min="6917" max="6917" width="52.42578125" style="15" customWidth="1"/>
    <col min="6918" max="6918" width="23.140625" style="15" customWidth="1"/>
    <col min="6919" max="6919" width="17.7109375" style="15" customWidth="1"/>
    <col min="6920" max="6920" width="18.85546875" style="15" customWidth="1"/>
    <col min="6921" max="6921" width="2" style="15" customWidth="1"/>
    <col min="6922" max="6922" width="0" style="15" hidden="1" customWidth="1"/>
    <col min="6923" max="6923" width="18.42578125" style="15" customWidth="1"/>
    <col min="6924" max="6927" width="12.42578125" style="15" customWidth="1"/>
    <col min="6928" max="7171" width="9.140625" style="15"/>
    <col min="7172" max="7172" width="11.5703125" style="15" customWidth="1"/>
    <col min="7173" max="7173" width="52.42578125" style="15" customWidth="1"/>
    <col min="7174" max="7174" width="23.140625" style="15" customWidth="1"/>
    <col min="7175" max="7175" width="17.7109375" style="15" customWidth="1"/>
    <col min="7176" max="7176" width="18.85546875" style="15" customWidth="1"/>
    <col min="7177" max="7177" width="2" style="15" customWidth="1"/>
    <col min="7178" max="7178" width="0" style="15" hidden="1" customWidth="1"/>
    <col min="7179" max="7179" width="18.42578125" style="15" customWidth="1"/>
    <col min="7180" max="7183" width="12.42578125" style="15" customWidth="1"/>
    <col min="7184" max="7427" width="9.140625" style="15"/>
    <col min="7428" max="7428" width="11.5703125" style="15" customWidth="1"/>
    <col min="7429" max="7429" width="52.42578125" style="15" customWidth="1"/>
    <col min="7430" max="7430" width="23.140625" style="15" customWidth="1"/>
    <col min="7431" max="7431" width="17.7109375" style="15" customWidth="1"/>
    <col min="7432" max="7432" width="18.85546875" style="15" customWidth="1"/>
    <col min="7433" max="7433" width="2" style="15" customWidth="1"/>
    <col min="7434" max="7434" width="0" style="15" hidden="1" customWidth="1"/>
    <col min="7435" max="7435" width="18.42578125" style="15" customWidth="1"/>
    <col min="7436" max="7439" width="12.42578125" style="15" customWidth="1"/>
    <col min="7440" max="7683" width="9.140625" style="15"/>
    <col min="7684" max="7684" width="11.5703125" style="15" customWidth="1"/>
    <col min="7685" max="7685" width="52.42578125" style="15" customWidth="1"/>
    <col min="7686" max="7686" width="23.140625" style="15" customWidth="1"/>
    <col min="7687" max="7687" width="17.7109375" style="15" customWidth="1"/>
    <col min="7688" max="7688" width="18.85546875" style="15" customWidth="1"/>
    <col min="7689" max="7689" width="2" style="15" customWidth="1"/>
    <col min="7690" max="7690" width="0" style="15" hidden="1" customWidth="1"/>
    <col min="7691" max="7691" width="18.42578125" style="15" customWidth="1"/>
    <col min="7692" max="7695" width="12.42578125" style="15" customWidth="1"/>
    <col min="7696" max="7939" width="9.140625" style="15"/>
    <col min="7940" max="7940" width="11.5703125" style="15" customWidth="1"/>
    <col min="7941" max="7941" width="52.42578125" style="15" customWidth="1"/>
    <col min="7942" max="7942" width="23.140625" style="15" customWidth="1"/>
    <col min="7943" max="7943" width="17.7109375" style="15" customWidth="1"/>
    <col min="7944" max="7944" width="18.85546875" style="15" customWidth="1"/>
    <col min="7945" max="7945" width="2" style="15" customWidth="1"/>
    <col min="7946" max="7946" width="0" style="15" hidden="1" customWidth="1"/>
    <col min="7947" max="7947" width="18.42578125" style="15" customWidth="1"/>
    <col min="7948" max="7951" width="12.42578125" style="15" customWidth="1"/>
    <col min="7952" max="8195" width="9.140625" style="15"/>
    <col min="8196" max="8196" width="11.5703125" style="15" customWidth="1"/>
    <col min="8197" max="8197" width="52.42578125" style="15" customWidth="1"/>
    <col min="8198" max="8198" width="23.140625" style="15" customWidth="1"/>
    <col min="8199" max="8199" width="17.7109375" style="15" customWidth="1"/>
    <col min="8200" max="8200" width="18.85546875" style="15" customWidth="1"/>
    <col min="8201" max="8201" width="2" style="15" customWidth="1"/>
    <col min="8202" max="8202" width="0" style="15" hidden="1" customWidth="1"/>
    <col min="8203" max="8203" width="18.42578125" style="15" customWidth="1"/>
    <col min="8204" max="8207" width="12.42578125" style="15" customWidth="1"/>
    <col min="8208" max="8451" width="9.140625" style="15"/>
    <col min="8452" max="8452" width="11.5703125" style="15" customWidth="1"/>
    <col min="8453" max="8453" width="52.42578125" style="15" customWidth="1"/>
    <col min="8454" max="8454" width="23.140625" style="15" customWidth="1"/>
    <col min="8455" max="8455" width="17.7109375" style="15" customWidth="1"/>
    <col min="8456" max="8456" width="18.85546875" style="15" customWidth="1"/>
    <col min="8457" max="8457" width="2" style="15" customWidth="1"/>
    <col min="8458" max="8458" width="0" style="15" hidden="1" customWidth="1"/>
    <col min="8459" max="8459" width="18.42578125" style="15" customWidth="1"/>
    <col min="8460" max="8463" width="12.42578125" style="15" customWidth="1"/>
    <col min="8464" max="8707" width="9.140625" style="15"/>
    <col min="8708" max="8708" width="11.5703125" style="15" customWidth="1"/>
    <col min="8709" max="8709" width="52.42578125" style="15" customWidth="1"/>
    <col min="8710" max="8710" width="23.140625" style="15" customWidth="1"/>
    <col min="8711" max="8711" width="17.7109375" style="15" customWidth="1"/>
    <col min="8712" max="8712" width="18.85546875" style="15" customWidth="1"/>
    <col min="8713" max="8713" width="2" style="15" customWidth="1"/>
    <col min="8714" max="8714" width="0" style="15" hidden="1" customWidth="1"/>
    <col min="8715" max="8715" width="18.42578125" style="15" customWidth="1"/>
    <col min="8716" max="8719" width="12.42578125" style="15" customWidth="1"/>
    <col min="8720" max="8963" width="9.140625" style="15"/>
    <col min="8964" max="8964" width="11.5703125" style="15" customWidth="1"/>
    <col min="8965" max="8965" width="52.42578125" style="15" customWidth="1"/>
    <col min="8966" max="8966" width="23.140625" style="15" customWidth="1"/>
    <col min="8967" max="8967" width="17.7109375" style="15" customWidth="1"/>
    <col min="8968" max="8968" width="18.85546875" style="15" customWidth="1"/>
    <col min="8969" max="8969" width="2" style="15" customWidth="1"/>
    <col min="8970" max="8970" width="0" style="15" hidden="1" customWidth="1"/>
    <col min="8971" max="8971" width="18.42578125" style="15" customWidth="1"/>
    <col min="8972" max="8975" width="12.42578125" style="15" customWidth="1"/>
    <col min="8976" max="9219" width="9.140625" style="15"/>
    <col min="9220" max="9220" width="11.5703125" style="15" customWidth="1"/>
    <col min="9221" max="9221" width="52.42578125" style="15" customWidth="1"/>
    <col min="9222" max="9222" width="23.140625" style="15" customWidth="1"/>
    <col min="9223" max="9223" width="17.7109375" style="15" customWidth="1"/>
    <col min="9224" max="9224" width="18.85546875" style="15" customWidth="1"/>
    <col min="9225" max="9225" width="2" style="15" customWidth="1"/>
    <col min="9226" max="9226" width="0" style="15" hidden="1" customWidth="1"/>
    <col min="9227" max="9227" width="18.42578125" style="15" customWidth="1"/>
    <col min="9228" max="9231" width="12.42578125" style="15" customWidth="1"/>
    <col min="9232" max="9475" width="9.140625" style="15"/>
    <col min="9476" max="9476" width="11.5703125" style="15" customWidth="1"/>
    <col min="9477" max="9477" width="52.42578125" style="15" customWidth="1"/>
    <col min="9478" max="9478" width="23.140625" style="15" customWidth="1"/>
    <col min="9479" max="9479" width="17.7109375" style="15" customWidth="1"/>
    <col min="9480" max="9480" width="18.85546875" style="15" customWidth="1"/>
    <col min="9481" max="9481" width="2" style="15" customWidth="1"/>
    <col min="9482" max="9482" width="0" style="15" hidden="1" customWidth="1"/>
    <col min="9483" max="9483" width="18.42578125" style="15" customWidth="1"/>
    <col min="9484" max="9487" width="12.42578125" style="15" customWidth="1"/>
    <col min="9488" max="9731" width="9.140625" style="15"/>
    <col min="9732" max="9732" width="11.5703125" style="15" customWidth="1"/>
    <col min="9733" max="9733" width="52.42578125" style="15" customWidth="1"/>
    <col min="9734" max="9734" width="23.140625" style="15" customWidth="1"/>
    <col min="9735" max="9735" width="17.7109375" style="15" customWidth="1"/>
    <col min="9736" max="9736" width="18.85546875" style="15" customWidth="1"/>
    <col min="9737" max="9737" width="2" style="15" customWidth="1"/>
    <col min="9738" max="9738" width="0" style="15" hidden="1" customWidth="1"/>
    <col min="9739" max="9739" width="18.42578125" style="15" customWidth="1"/>
    <col min="9740" max="9743" width="12.42578125" style="15" customWidth="1"/>
    <col min="9744" max="9987" width="9.140625" style="15"/>
    <col min="9988" max="9988" width="11.5703125" style="15" customWidth="1"/>
    <col min="9989" max="9989" width="52.42578125" style="15" customWidth="1"/>
    <col min="9990" max="9990" width="23.140625" style="15" customWidth="1"/>
    <col min="9991" max="9991" width="17.7109375" style="15" customWidth="1"/>
    <col min="9992" max="9992" width="18.85546875" style="15" customWidth="1"/>
    <col min="9993" max="9993" width="2" style="15" customWidth="1"/>
    <col min="9994" max="9994" width="0" style="15" hidden="1" customWidth="1"/>
    <col min="9995" max="9995" width="18.42578125" style="15" customWidth="1"/>
    <col min="9996" max="9999" width="12.42578125" style="15" customWidth="1"/>
    <col min="10000" max="10243" width="9.140625" style="15"/>
    <col min="10244" max="10244" width="11.5703125" style="15" customWidth="1"/>
    <col min="10245" max="10245" width="52.42578125" style="15" customWidth="1"/>
    <col min="10246" max="10246" width="23.140625" style="15" customWidth="1"/>
    <col min="10247" max="10247" width="17.7109375" style="15" customWidth="1"/>
    <col min="10248" max="10248" width="18.85546875" style="15" customWidth="1"/>
    <col min="10249" max="10249" width="2" style="15" customWidth="1"/>
    <col min="10250" max="10250" width="0" style="15" hidden="1" customWidth="1"/>
    <col min="10251" max="10251" width="18.42578125" style="15" customWidth="1"/>
    <col min="10252" max="10255" width="12.42578125" style="15" customWidth="1"/>
    <col min="10256" max="10499" width="9.140625" style="15"/>
    <col min="10500" max="10500" width="11.5703125" style="15" customWidth="1"/>
    <col min="10501" max="10501" width="52.42578125" style="15" customWidth="1"/>
    <col min="10502" max="10502" width="23.140625" style="15" customWidth="1"/>
    <col min="10503" max="10503" width="17.7109375" style="15" customWidth="1"/>
    <col min="10504" max="10504" width="18.85546875" style="15" customWidth="1"/>
    <col min="10505" max="10505" width="2" style="15" customWidth="1"/>
    <col min="10506" max="10506" width="0" style="15" hidden="1" customWidth="1"/>
    <col min="10507" max="10507" width="18.42578125" style="15" customWidth="1"/>
    <col min="10508" max="10511" width="12.42578125" style="15" customWidth="1"/>
    <col min="10512" max="10755" width="9.140625" style="15"/>
    <col min="10756" max="10756" width="11.5703125" style="15" customWidth="1"/>
    <col min="10757" max="10757" width="52.42578125" style="15" customWidth="1"/>
    <col min="10758" max="10758" width="23.140625" style="15" customWidth="1"/>
    <col min="10759" max="10759" width="17.7109375" style="15" customWidth="1"/>
    <col min="10760" max="10760" width="18.85546875" style="15" customWidth="1"/>
    <col min="10761" max="10761" width="2" style="15" customWidth="1"/>
    <col min="10762" max="10762" width="0" style="15" hidden="1" customWidth="1"/>
    <col min="10763" max="10763" width="18.42578125" style="15" customWidth="1"/>
    <col min="10764" max="10767" width="12.42578125" style="15" customWidth="1"/>
    <col min="10768" max="11011" width="9.140625" style="15"/>
    <col min="11012" max="11012" width="11.5703125" style="15" customWidth="1"/>
    <col min="11013" max="11013" width="52.42578125" style="15" customWidth="1"/>
    <col min="11014" max="11014" width="23.140625" style="15" customWidth="1"/>
    <col min="11015" max="11015" width="17.7109375" style="15" customWidth="1"/>
    <col min="11016" max="11016" width="18.85546875" style="15" customWidth="1"/>
    <col min="11017" max="11017" width="2" style="15" customWidth="1"/>
    <col min="11018" max="11018" width="0" style="15" hidden="1" customWidth="1"/>
    <col min="11019" max="11019" width="18.42578125" style="15" customWidth="1"/>
    <col min="11020" max="11023" width="12.42578125" style="15" customWidth="1"/>
    <col min="11024" max="11267" width="9.140625" style="15"/>
    <col min="11268" max="11268" width="11.5703125" style="15" customWidth="1"/>
    <col min="11269" max="11269" width="52.42578125" style="15" customWidth="1"/>
    <col min="11270" max="11270" width="23.140625" style="15" customWidth="1"/>
    <col min="11271" max="11271" width="17.7109375" style="15" customWidth="1"/>
    <col min="11272" max="11272" width="18.85546875" style="15" customWidth="1"/>
    <col min="11273" max="11273" width="2" style="15" customWidth="1"/>
    <col min="11274" max="11274" width="0" style="15" hidden="1" customWidth="1"/>
    <col min="11275" max="11275" width="18.42578125" style="15" customWidth="1"/>
    <col min="11276" max="11279" width="12.42578125" style="15" customWidth="1"/>
    <col min="11280" max="11523" width="9.140625" style="15"/>
    <col min="11524" max="11524" width="11.5703125" style="15" customWidth="1"/>
    <col min="11525" max="11525" width="52.42578125" style="15" customWidth="1"/>
    <col min="11526" max="11526" width="23.140625" style="15" customWidth="1"/>
    <col min="11527" max="11527" width="17.7109375" style="15" customWidth="1"/>
    <col min="11528" max="11528" width="18.85546875" style="15" customWidth="1"/>
    <col min="11529" max="11529" width="2" style="15" customWidth="1"/>
    <col min="11530" max="11530" width="0" style="15" hidden="1" customWidth="1"/>
    <col min="11531" max="11531" width="18.42578125" style="15" customWidth="1"/>
    <col min="11532" max="11535" width="12.42578125" style="15" customWidth="1"/>
    <col min="11536" max="11779" width="9.140625" style="15"/>
    <col min="11780" max="11780" width="11.5703125" style="15" customWidth="1"/>
    <col min="11781" max="11781" width="52.42578125" style="15" customWidth="1"/>
    <col min="11782" max="11782" width="23.140625" style="15" customWidth="1"/>
    <col min="11783" max="11783" width="17.7109375" style="15" customWidth="1"/>
    <col min="11784" max="11784" width="18.85546875" style="15" customWidth="1"/>
    <col min="11785" max="11785" width="2" style="15" customWidth="1"/>
    <col min="11786" max="11786" width="0" style="15" hidden="1" customWidth="1"/>
    <col min="11787" max="11787" width="18.42578125" style="15" customWidth="1"/>
    <col min="11788" max="11791" width="12.42578125" style="15" customWidth="1"/>
    <col min="11792" max="12035" width="9.140625" style="15"/>
    <col min="12036" max="12036" width="11.5703125" style="15" customWidth="1"/>
    <col min="12037" max="12037" width="52.42578125" style="15" customWidth="1"/>
    <col min="12038" max="12038" width="23.140625" style="15" customWidth="1"/>
    <col min="12039" max="12039" width="17.7109375" style="15" customWidth="1"/>
    <col min="12040" max="12040" width="18.85546875" style="15" customWidth="1"/>
    <col min="12041" max="12041" width="2" style="15" customWidth="1"/>
    <col min="12042" max="12042" width="0" style="15" hidden="1" customWidth="1"/>
    <col min="12043" max="12043" width="18.42578125" style="15" customWidth="1"/>
    <col min="12044" max="12047" width="12.42578125" style="15" customWidth="1"/>
    <col min="12048" max="12291" width="9.140625" style="15"/>
    <col min="12292" max="12292" width="11.5703125" style="15" customWidth="1"/>
    <col min="12293" max="12293" width="52.42578125" style="15" customWidth="1"/>
    <col min="12294" max="12294" width="23.140625" style="15" customWidth="1"/>
    <col min="12295" max="12295" width="17.7109375" style="15" customWidth="1"/>
    <col min="12296" max="12296" width="18.85546875" style="15" customWidth="1"/>
    <col min="12297" max="12297" width="2" style="15" customWidth="1"/>
    <col min="12298" max="12298" width="0" style="15" hidden="1" customWidth="1"/>
    <col min="12299" max="12299" width="18.42578125" style="15" customWidth="1"/>
    <col min="12300" max="12303" width="12.42578125" style="15" customWidth="1"/>
    <col min="12304" max="12547" width="9.140625" style="15"/>
    <col min="12548" max="12548" width="11.5703125" style="15" customWidth="1"/>
    <col min="12549" max="12549" width="52.42578125" style="15" customWidth="1"/>
    <col min="12550" max="12550" width="23.140625" style="15" customWidth="1"/>
    <col min="12551" max="12551" width="17.7109375" style="15" customWidth="1"/>
    <col min="12552" max="12552" width="18.85546875" style="15" customWidth="1"/>
    <col min="12553" max="12553" width="2" style="15" customWidth="1"/>
    <col min="12554" max="12554" width="0" style="15" hidden="1" customWidth="1"/>
    <col min="12555" max="12555" width="18.42578125" style="15" customWidth="1"/>
    <col min="12556" max="12559" width="12.42578125" style="15" customWidth="1"/>
    <col min="12560" max="12803" width="9.140625" style="15"/>
    <col min="12804" max="12804" width="11.5703125" style="15" customWidth="1"/>
    <col min="12805" max="12805" width="52.42578125" style="15" customWidth="1"/>
    <col min="12806" max="12806" width="23.140625" style="15" customWidth="1"/>
    <col min="12807" max="12807" width="17.7109375" style="15" customWidth="1"/>
    <col min="12808" max="12808" width="18.85546875" style="15" customWidth="1"/>
    <col min="12809" max="12809" width="2" style="15" customWidth="1"/>
    <col min="12810" max="12810" width="0" style="15" hidden="1" customWidth="1"/>
    <col min="12811" max="12811" width="18.42578125" style="15" customWidth="1"/>
    <col min="12812" max="12815" width="12.42578125" style="15" customWidth="1"/>
    <col min="12816" max="13059" width="9.140625" style="15"/>
    <col min="13060" max="13060" width="11.5703125" style="15" customWidth="1"/>
    <col min="13061" max="13061" width="52.42578125" style="15" customWidth="1"/>
    <col min="13062" max="13062" width="23.140625" style="15" customWidth="1"/>
    <col min="13063" max="13063" width="17.7109375" style="15" customWidth="1"/>
    <col min="13064" max="13064" width="18.85546875" style="15" customWidth="1"/>
    <col min="13065" max="13065" width="2" style="15" customWidth="1"/>
    <col min="13066" max="13066" width="0" style="15" hidden="1" customWidth="1"/>
    <col min="13067" max="13067" width="18.42578125" style="15" customWidth="1"/>
    <col min="13068" max="13071" width="12.42578125" style="15" customWidth="1"/>
    <col min="13072" max="13315" width="9.140625" style="15"/>
    <col min="13316" max="13316" width="11.5703125" style="15" customWidth="1"/>
    <col min="13317" max="13317" width="52.42578125" style="15" customWidth="1"/>
    <col min="13318" max="13318" width="23.140625" style="15" customWidth="1"/>
    <col min="13319" max="13319" width="17.7109375" style="15" customWidth="1"/>
    <col min="13320" max="13320" width="18.85546875" style="15" customWidth="1"/>
    <col min="13321" max="13321" width="2" style="15" customWidth="1"/>
    <col min="13322" max="13322" width="0" style="15" hidden="1" customWidth="1"/>
    <col min="13323" max="13323" width="18.42578125" style="15" customWidth="1"/>
    <col min="13324" max="13327" width="12.42578125" style="15" customWidth="1"/>
    <col min="13328" max="13571" width="9.140625" style="15"/>
    <col min="13572" max="13572" width="11.5703125" style="15" customWidth="1"/>
    <col min="13573" max="13573" width="52.42578125" style="15" customWidth="1"/>
    <col min="13574" max="13574" width="23.140625" style="15" customWidth="1"/>
    <col min="13575" max="13575" width="17.7109375" style="15" customWidth="1"/>
    <col min="13576" max="13576" width="18.85546875" style="15" customWidth="1"/>
    <col min="13577" max="13577" width="2" style="15" customWidth="1"/>
    <col min="13578" max="13578" width="0" style="15" hidden="1" customWidth="1"/>
    <col min="13579" max="13579" width="18.42578125" style="15" customWidth="1"/>
    <col min="13580" max="13583" width="12.42578125" style="15" customWidth="1"/>
    <col min="13584" max="13827" width="9.140625" style="15"/>
    <col min="13828" max="13828" width="11.5703125" style="15" customWidth="1"/>
    <col min="13829" max="13829" width="52.42578125" style="15" customWidth="1"/>
    <col min="13830" max="13830" width="23.140625" style="15" customWidth="1"/>
    <col min="13831" max="13831" width="17.7109375" style="15" customWidth="1"/>
    <col min="13832" max="13832" width="18.85546875" style="15" customWidth="1"/>
    <col min="13833" max="13833" width="2" style="15" customWidth="1"/>
    <col min="13834" max="13834" width="0" style="15" hidden="1" customWidth="1"/>
    <col min="13835" max="13835" width="18.42578125" style="15" customWidth="1"/>
    <col min="13836" max="13839" width="12.42578125" style="15" customWidth="1"/>
    <col min="13840" max="14083" width="9.140625" style="15"/>
    <col min="14084" max="14084" width="11.5703125" style="15" customWidth="1"/>
    <col min="14085" max="14085" width="52.42578125" style="15" customWidth="1"/>
    <col min="14086" max="14086" width="23.140625" style="15" customWidth="1"/>
    <col min="14087" max="14087" width="17.7109375" style="15" customWidth="1"/>
    <col min="14088" max="14088" width="18.85546875" style="15" customWidth="1"/>
    <col min="14089" max="14089" width="2" style="15" customWidth="1"/>
    <col min="14090" max="14090" width="0" style="15" hidden="1" customWidth="1"/>
    <col min="14091" max="14091" width="18.42578125" style="15" customWidth="1"/>
    <col min="14092" max="14095" width="12.42578125" style="15" customWidth="1"/>
    <col min="14096" max="14339" width="9.140625" style="15"/>
    <col min="14340" max="14340" width="11.5703125" style="15" customWidth="1"/>
    <col min="14341" max="14341" width="52.42578125" style="15" customWidth="1"/>
    <col min="14342" max="14342" width="23.140625" style="15" customWidth="1"/>
    <col min="14343" max="14343" width="17.7109375" style="15" customWidth="1"/>
    <col min="14344" max="14344" width="18.85546875" style="15" customWidth="1"/>
    <col min="14345" max="14345" width="2" style="15" customWidth="1"/>
    <col min="14346" max="14346" width="0" style="15" hidden="1" customWidth="1"/>
    <col min="14347" max="14347" width="18.42578125" style="15" customWidth="1"/>
    <col min="14348" max="14351" width="12.42578125" style="15" customWidth="1"/>
    <col min="14352" max="14595" width="9.140625" style="15"/>
    <col min="14596" max="14596" width="11.5703125" style="15" customWidth="1"/>
    <col min="14597" max="14597" width="52.42578125" style="15" customWidth="1"/>
    <col min="14598" max="14598" width="23.140625" style="15" customWidth="1"/>
    <col min="14599" max="14599" width="17.7109375" style="15" customWidth="1"/>
    <col min="14600" max="14600" width="18.85546875" style="15" customWidth="1"/>
    <col min="14601" max="14601" width="2" style="15" customWidth="1"/>
    <col min="14602" max="14602" width="0" style="15" hidden="1" customWidth="1"/>
    <col min="14603" max="14603" width="18.42578125" style="15" customWidth="1"/>
    <col min="14604" max="14607" width="12.42578125" style="15" customWidth="1"/>
    <col min="14608" max="14851" width="9.140625" style="15"/>
    <col min="14852" max="14852" width="11.5703125" style="15" customWidth="1"/>
    <col min="14853" max="14853" width="52.42578125" style="15" customWidth="1"/>
    <col min="14854" max="14854" width="23.140625" style="15" customWidth="1"/>
    <col min="14855" max="14855" width="17.7109375" style="15" customWidth="1"/>
    <col min="14856" max="14856" width="18.85546875" style="15" customWidth="1"/>
    <col min="14857" max="14857" width="2" style="15" customWidth="1"/>
    <col min="14858" max="14858" width="0" style="15" hidden="1" customWidth="1"/>
    <col min="14859" max="14859" width="18.42578125" style="15" customWidth="1"/>
    <col min="14860" max="14863" width="12.42578125" style="15" customWidth="1"/>
    <col min="14864" max="15107" width="9.140625" style="15"/>
    <col min="15108" max="15108" width="11.5703125" style="15" customWidth="1"/>
    <col min="15109" max="15109" width="52.42578125" style="15" customWidth="1"/>
    <col min="15110" max="15110" width="23.140625" style="15" customWidth="1"/>
    <col min="15111" max="15111" width="17.7109375" style="15" customWidth="1"/>
    <col min="15112" max="15112" width="18.85546875" style="15" customWidth="1"/>
    <col min="15113" max="15113" width="2" style="15" customWidth="1"/>
    <col min="15114" max="15114" width="0" style="15" hidden="1" customWidth="1"/>
    <col min="15115" max="15115" width="18.42578125" style="15" customWidth="1"/>
    <col min="15116" max="15119" width="12.42578125" style="15" customWidth="1"/>
    <col min="15120" max="15363" width="9.140625" style="15"/>
    <col min="15364" max="15364" width="11.5703125" style="15" customWidth="1"/>
    <col min="15365" max="15365" width="52.42578125" style="15" customWidth="1"/>
    <col min="15366" max="15366" width="23.140625" style="15" customWidth="1"/>
    <col min="15367" max="15367" width="17.7109375" style="15" customWidth="1"/>
    <col min="15368" max="15368" width="18.85546875" style="15" customWidth="1"/>
    <col min="15369" max="15369" width="2" style="15" customWidth="1"/>
    <col min="15370" max="15370" width="0" style="15" hidden="1" customWidth="1"/>
    <col min="15371" max="15371" width="18.42578125" style="15" customWidth="1"/>
    <col min="15372" max="15375" width="12.42578125" style="15" customWidth="1"/>
    <col min="15376" max="15619" width="9.140625" style="15"/>
    <col min="15620" max="15620" width="11.5703125" style="15" customWidth="1"/>
    <col min="15621" max="15621" width="52.42578125" style="15" customWidth="1"/>
    <col min="15622" max="15622" width="23.140625" style="15" customWidth="1"/>
    <col min="15623" max="15623" width="17.7109375" style="15" customWidth="1"/>
    <col min="15624" max="15624" width="18.85546875" style="15" customWidth="1"/>
    <col min="15625" max="15625" width="2" style="15" customWidth="1"/>
    <col min="15626" max="15626" width="0" style="15" hidden="1" customWidth="1"/>
    <col min="15627" max="15627" width="18.42578125" style="15" customWidth="1"/>
    <col min="15628" max="15631" width="12.42578125" style="15" customWidth="1"/>
    <col min="15632" max="15875" width="9.140625" style="15"/>
    <col min="15876" max="15876" width="11.5703125" style="15" customWidth="1"/>
    <col min="15877" max="15877" width="52.42578125" style="15" customWidth="1"/>
    <col min="15878" max="15878" width="23.140625" style="15" customWidth="1"/>
    <col min="15879" max="15879" width="17.7109375" style="15" customWidth="1"/>
    <col min="15880" max="15880" width="18.85546875" style="15" customWidth="1"/>
    <col min="15881" max="15881" width="2" style="15" customWidth="1"/>
    <col min="15882" max="15882" width="0" style="15" hidden="1" customWidth="1"/>
    <col min="15883" max="15883" width="18.42578125" style="15" customWidth="1"/>
    <col min="15884" max="15887" width="12.42578125" style="15" customWidth="1"/>
    <col min="15888" max="16131" width="9.140625" style="15"/>
    <col min="16132" max="16132" width="11.5703125" style="15" customWidth="1"/>
    <col min="16133" max="16133" width="52.42578125" style="15" customWidth="1"/>
    <col min="16134" max="16134" width="23.140625" style="15" customWidth="1"/>
    <col min="16135" max="16135" width="17.7109375" style="15" customWidth="1"/>
    <col min="16136" max="16136" width="18.85546875" style="15" customWidth="1"/>
    <col min="16137" max="16137" width="2" style="15" customWidth="1"/>
    <col min="16138" max="16138" width="0" style="15" hidden="1" customWidth="1"/>
    <col min="16139" max="16139" width="18.42578125" style="15" customWidth="1"/>
    <col min="16140" max="16143" width="12.42578125" style="15" customWidth="1"/>
    <col min="16144" max="16384" width="9.140625" style="15"/>
  </cols>
  <sheetData>
    <row r="1" spans="1:23" ht="20.25" customHeight="1" x14ac:dyDescent="0.3">
      <c r="A1" s="145" t="s">
        <v>0</v>
      </c>
      <c r="B1" s="145"/>
      <c r="C1" s="145"/>
      <c r="D1" s="145"/>
      <c r="E1" s="145"/>
      <c r="F1" s="145"/>
      <c r="H1" s="146"/>
      <c r="K1" s="12"/>
      <c r="M1" s="12"/>
      <c r="N1" s="12"/>
      <c r="O1" s="12"/>
      <c r="Q1" s="12"/>
      <c r="R1" s="13"/>
      <c r="T1" s="14"/>
    </row>
    <row r="2" spans="1:23" s="3" customFormat="1" ht="52.5" customHeight="1" x14ac:dyDescent="0.3">
      <c r="A2" s="147" t="s">
        <v>114</v>
      </c>
      <c r="B2" s="147"/>
      <c r="C2" s="147"/>
      <c r="D2" s="147"/>
      <c r="E2" s="147"/>
      <c r="F2" s="147"/>
      <c r="G2" s="36"/>
      <c r="H2" s="146"/>
      <c r="I2" s="16"/>
      <c r="J2" s="7"/>
      <c r="K2" s="17"/>
      <c r="L2" s="17"/>
      <c r="M2" s="7"/>
      <c r="N2" s="7"/>
      <c r="O2" s="7"/>
      <c r="P2" s="7"/>
      <c r="Q2" s="7"/>
      <c r="R2" s="17"/>
      <c r="S2" s="7"/>
      <c r="T2" s="18"/>
      <c r="U2" s="7"/>
      <c r="V2" s="7"/>
      <c r="W2" s="7"/>
    </row>
    <row r="3" spans="1:23" s="3" customFormat="1" ht="20.25" customHeight="1" x14ac:dyDescent="0.3">
      <c r="A3" s="148" t="s">
        <v>10</v>
      </c>
      <c r="B3" s="149"/>
      <c r="C3" s="149"/>
      <c r="D3" s="149"/>
      <c r="E3" s="149"/>
      <c r="F3" s="150"/>
      <c r="G3" s="36"/>
      <c r="H3" s="146"/>
      <c r="I3" s="16"/>
      <c r="J3" s="7"/>
      <c r="K3" s="17"/>
      <c r="L3" s="17"/>
      <c r="M3" s="7"/>
      <c r="N3" s="7"/>
      <c r="O3" s="7"/>
      <c r="P3" s="7"/>
      <c r="Q3" s="7"/>
      <c r="R3" s="17"/>
      <c r="S3" s="7"/>
      <c r="T3" s="18"/>
      <c r="U3" s="7"/>
      <c r="V3" s="7"/>
      <c r="W3" s="7"/>
    </row>
    <row r="4" spans="1:23" s="3" customFormat="1" ht="102" customHeight="1" x14ac:dyDescent="0.3">
      <c r="A4" s="21" t="s">
        <v>1</v>
      </c>
      <c r="B4" s="6" t="s">
        <v>8</v>
      </c>
      <c r="C4" s="6" t="s">
        <v>11</v>
      </c>
      <c r="D4" s="6" t="s">
        <v>2</v>
      </c>
      <c r="E4" s="5" t="s">
        <v>113</v>
      </c>
      <c r="F4" s="126" t="s">
        <v>115</v>
      </c>
      <c r="G4" s="37"/>
      <c r="H4" s="146"/>
      <c r="I4" s="7"/>
      <c r="J4" s="7"/>
      <c r="K4" s="17"/>
      <c r="L4" s="7"/>
      <c r="M4" s="7"/>
      <c r="N4" s="7"/>
      <c r="O4" s="7"/>
      <c r="P4" s="7"/>
      <c r="Q4" s="7"/>
      <c r="R4" s="7"/>
      <c r="S4" s="7"/>
      <c r="T4" s="18"/>
      <c r="U4" s="7"/>
      <c r="V4" s="7"/>
      <c r="W4" s="7"/>
    </row>
    <row r="5" spans="1:23" ht="15.75" x14ac:dyDescent="0.25">
      <c r="A5" s="151">
        <v>1</v>
      </c>
      <c r="B5" s="152" t="s">
        <v>7</v>
      </c>
      <c r="C5" s="153" t="s">
        <v>13</v>
      </c>
      <c r="D5" s="118" t="s">
        <v>9</v>
      </c>
      <c r="E5" s="119">
        <f>E6+E10+E11+E12</f>
        <v>24079307.138673499</v>
      </c>
      <c r="F5" s="120">
        <f>F6+F10+F11+F12</f>
        <v>1155299.6350900002</v>
      </c>
      <c r="G5" s="38"/>
      <c r="H5" s="130">
        <f>F5-F12</f>
        <v>1155299.6350900002</v>
      </c>
      <c r="I5" s="12"/>
      <c r="J5" s="12"/>
      <c r="R5" s="19"/>
      <c r="S5" s="8"/>
      <c r="T5" s="11"/>
    </row>
    <row r="6" spans="1:23" ht="15.75" x14ac:dyDescent="0.25">
      <c r="A6" s="151"/>
      <c r="B6" s="152"/>
      <c r="C6" s="153"/>
      <c r="D6" s="118" t="s">
        <v>3</v>
      </c>
      <c r="E6" s="121">
        <f>E14+E302+E334+E358</f>
        <v>2249692.9512300002</v>
      </c>
      <c r="F6" s="122">
        <f t="shared" ref="E6:F10" si="0">F14+F302+F334+F358</f>
        <v>170808.04700000002</v>
      </c>
      <c r="G6" s="39"/>
      <c r="H6" s="31"/>
      <c r="I6" s="9"/>
      <c r="J6" s="9"/>
      <c r="L6" s="12"/>
      <c r="S6" s="10"/>
      <c r="T6" s="11"/>
    </row>
    <row r="7" spans="1:23" ht="15.75" x14ac:dyDescent="0.25">
      <c r="A7" s="151"/>
      <c r="B7" s="152"/>
      <c r="C7" s="153"/>
      <c r="D7" s="123" t="s">
        <v>106</v>
      </c>
      <c r="E7" s="124">
        <f t="shared" si="0"/>
        <v>1154845.449</v>
      </c>
      <c r="F7" s="125">
        <f t="shared" si="0"/>
        <v>0</v>
      </c>
      <c r="G7" s="39"/>
      <c r="H7" s="31"/>
      <c r="I7" s="9"/>
      <c r="J7" s="9"/>
      <c r="L7" s="12"/>
      <c r="S7" s="10"/>
      <c r="T7" s="11"/>
    </row>
    <row r="8" spans="1:23" ht="30" x14ac:dyDescent="0.25">
      <c r="A8" s="151"/>
      <c r="B8" s="152"/>
      <c r="C8" s="153"/>
      <c r="D8" s="123" t="s">
        <v>107</v>
      </c>
      <c r="E8" s="124">
        <f t="shared" si="0"/>
        <v>295812.3</v>
      </c>
      <c r="F8" s="125">
        <f t="shared" si="0"/>
        <v>98603.995999999999</v>
      </c>
      <c r="G8" s="39"/>
      <c r="H8" s="31"/>
      <c r="I8" s="9"/>
      <c r="J8" s="9"/>
      <c r="L8" s="12"/>
      <c r="S8" s="10"/>
      <c r="T8" s="11"/>
    </row>
    <row r="9" spans="1:23" ht="58.5" customHeight="1" x14ac:dyDescent="0.25">
      <c r="A9" s="151"/>
      <c r="B9" s="152"/>
      <c r="C9" s="153"/>
      <c r="D9" s="123" t="s">
        <v>108</v>
      </c>
      <c r="E9" s="124">
        <f t="shared" si="0"/>
        <v>669801.00123000017</v>
      </c>
      <c r="F9" s="125">
        <f t="shared" si="0"/>
        <v>71466.53</v>
      </c>
      <c r="G9" s="39"/>
      <c r="H9" s="31"/>
      <c r="I9" s="9"/>
      <c r="J9" s="9"/>
      <c r="L9" s="12"/>
      <c r="S9" s="10"/>
      <c r="T9" s="11"/>
    </row>
    <row r="10" spans="1:23" ht="28.5" x14ac:dyDescent="0.25">
      <c r="A10" s="151"/>
      <c r="B10" s="152"/>
      <c r="C10" s="153"/>
      <c r="D10" s="118" t="s">
        <v>4</v>
      </c>
      <c r="E10" s="121">
        <f t="shared" si="0"/>
        <v>4111815.4274434997</v>
      </c>
      <c r="F10" s="122">
        <f t="shared" si="0"/>
        <v>984491.58809000021</v>
      </c>
      <c r="G10" s="40"/>
      <c r="H10" s="31"/>
      <c r="I10" s="9"/>
      <c r="J10" s="9"/>
      <c r="L10" s="12"/>
      <c r="M10" s="12"/>
      <c r="N10" s="12"/>
      <c r="O10" s="12"/>
      <c r="S10" s="10"/>
      <c r="T10" s="11"/>
    </row>
    <row r="11" spans="1:23" ht="28.5" x14ac:dyDescent="0.25">
      <c r="A11" s="151"/>
      <c r="B11" s="152"/>
      <c r="C11" s="153"/>
      <c r="D11" s="118" t="s">
        <v>6</v>
      </c>
      <c r="E11" s="121"/>
      <c r="F11" s="122"/>
      <c r="G11" s="39"/>
      <c r="H11" s="31"/>
      <c r="I11" s="9"/>
      <c r="J11" s="9"/>
      <c r="T11" s="11"/>
    </row>
    <row r="12" spans="1:23" ht="28.5" x14ac:dyDescent="0.25">
      <c r="A12" s="151"/>
      <c r="B12" s="152"/>
      <c r="C12" s="153"/>
      <c r="D12" s="118" t="s">
        <v>5</v>
      </c>
      <c r="E12" s="121">
        <f>E20+E308+E340+E364</f>
        <v>17717798.760000002</v>
      </c>
      <c r="F12" s="122">
        <f>F20+F308+F340+F364</f>
        <v>0</v>
      </c>
      <c r="G12" s="39"/>
      <c r="H12" s="31"/>
      <c r="I12" s="9"/>
      <c r="J12" s="9"/>
      <c r="T12" s="11"/>
    </row>
    <row r="13" spans="1:23" ht="15.75" customHeight="1" x14ac:dyDescent="0.25">
      <c r="A13" s="151">
        <v>2</v>
      </c>
      <c r="B13" s="166" t="s">
        <v>14</v>
      </c>
      <c r="C13" s="167" t="s">
        <v>12</v>
      </c>
      <c r="D13" s="72" t="s">
        <v>9</v>
      </c>
      <c r="E13" s="90">
        <f>E14+E18+E19+E20</f>
        <v>2622885.6732735005</v>
      </c>
      <c r="F13" s="91">
        <f>F14+F18+F19+F20</f>
        <v>364176.03609000001</v>
      </c>
      <c r="G13" s="41"/>
      <c r="T13" s="11"/>
    </row>
    <row r="14" spans="1:23" ht="15.75" x14ac:dyDescent="0.25">
      <c r="A14" s="151"/>
      <c r="B14" s="166"/>
      <c r="C14" s="167"/>
      <c r="D14" s="72" t="s">
        <v>3</v>
      </c>
      <c r="E14" s="73">
        <f>E22+E38+E62+E94+E110+E134+E142+E150+E158+E174+E182+E190+E198+E206+E214+E222+E230+E238+E246+E254+E262+E270+E278+E286+E294+E166</f>
        <v>1648689.1512300004</v>
      </c>
      <c r="F14" s="74">
        <f>F22+F38+F62+F94+F110+F134+F142+F150+F158+F174+F182+F190+F198+F206+F214+F222+F230+F238+F246+F254+F262+F270+F278+F286+F294</f>
        <v>170577.72100000002</v>
      </c>
      <c r="G14" s="42"/>
      <c r="T14" s="11"/>
    </row>
    <row r="15" spans="1:23" ht="15.75" x14ac:dyDescent="0.25">
      <c r="A15" s="151"/>
      <c r="B15" s="166"/>
      <c r="C15" s="167"/>
      <c r="D15" s="75" t="s">
        <v>106</v>
      </c>
      <c r="E15" s="76">
        <f>E23+E39+E63+E95+E111+E135+E143+E151+E159+E175+E183+E191+E199+E207+E215+E223+E231+E239+E247+E255+E263+E271+E279+E287+E295</f>
        <v>675928.44900000002</v>
      </c>
      <c r="F15" s="77">
        <f>F23+F39+F63+F95+F111+F135+F143+F151+F159+F175+F183+F191+F199+F207+F215+F223+F231+F239+F247+F255+F263+F271+F279+F287+F295</f>
        <v>0</v>
      </c>
      <c r="G15" s="45"/>
      <c r="K15" s="12"/>
      <c r="T15" s="11"/>
    </row>
    <row r="16" spans="1:23" ht="30" x14ac:dyDescent="0.25">
      <c r="A16" s="151"/>
      <c r="B16" s="166"/>
      <c r="C16" s="167"/>
      <c r="D16" s="75" t="s">
        <v>107</v>
      </c>
      <c r="E16" s="76">
        <f>E24+E40+E64+E96+E112+E136+E144+E152+E160+E176+E184+E192+E200+E208+E216+E224+E232+E240+E248+E256+E264+E272+E280+E288+E296</f>
        <v>295812.3</v>
      </c>
      <c r="F16" s="77">
        <f>F24+F40+F64+F96+F112+F136+F144+F152+F160+F176+F184+F192+F200+F208+F216+F224+F232+F240+F248+F256+F264+F272+F280+F288+F296</f>
        <v>98373.67</v>
      </c>
      <c r="G16" s="45"/>
      <c r="T16" s="11"/>
    </row>
    <row r="17" spans="1:20" ht="58.5" customHeight="1" x14ac:dyDescent="0.25">
      <c r="A17" s="151"/>
      <c r="B17" s="166"/>
      <c r="C17" s="167"/>
      <c r="D17" s="75" t="s">
        <v>108</v>
      </c>
      <c r="E17" s="76">
        <f>E25+E41+E65+E97+E113+E137+E145+E153+E161+E177+E185+E193+E201+E209+E217+E225+E233+E241+E249+E257+E265+E273+E281+E289+E297</f>
        <v>669801.00123000017</v>
      </c>
      <c r="F17" s="77">
        <f>F25+F41+F65+F97+F113+F137+F145+F153+F161+F177+F185+F193+F201+F209+F217+F225+F233+F241+F249+F257+F265+F273+F281+F289+F297</f>
        <v>71466.53</v>
      </c>
      <c r="G17" s="45"/>
      <c r="T17" s="11"/>
    </row>
    <row r="18" spans="1:20" ht="28.5" x14ac:dyDescent="0.25">
      <c r="A18" s="151"/>
      <c r="B18" s="166"/>
      <c r="C18" s="167"/>
      <c r="D18" s="72" t="s">
        <v>4</v>
      </c>
      <c r="E18" s="73">
        <f>E26+E42+E66+E98+E114+E138+E146+E154+E162+E178+E186+E194+E202+E210+E218+E226+E234+E242+E250+E258+E266+E274+E282+E290+E298+E170</f>
        <v>974196.52204349998</v>
      </c>
      <c r="F18" s="74">
        <f>F26+F42+F66+F98+F114+F138+F146+F154+F162+F178+F186+F194+F202+F210+F218+F226+F234+F242+F250+F258+F266+F274+F282+F290+F298</f>
        <v>193598.31508999999</v>
      </c>
      <c r="G18" s="43"/>
      <c r="T18" s="11"/>
    </row>
    <row r="19" spans="1:20" ht="28.5" x14ac:dyDescent="0.25">
      <c r="A19" s="151"/>
      <c r="B19" s="166"/>
      <c r="C19" s="167"/>
      <c r="D19" s="72" t="s">
        <v>6</v>
      </c>
      <c r="E19" s="73"/>
      <c r="F19" s="74"/>
      <c r="G19" s="43"/>
      <c r="T19" s="11"/>
    </row>
    <row r="20" spans="1:20" ht="28.5" x14ac:dyDescent="0.25">
      <c r="A20" s="151"/>
      <c r="B20" s="166"/>
      <c r="C20" s="167"/>
      <c r="D20" s="72" t="s">
        <v>5</v>
      </c>
      <c r="E20" s="73">
        <f>E28+E44+E68+E100+E116+E140+E148+E156+E164+E180+E188+E196+E204+E212+E220+E228+E236+E244+E252+E260+E268+E276+E284+E292+E300</f>
        <v>0</v>
      </c>
      <c r="F20" s="74"/>
      <c r="G20" s="43"/>
      <c r="T20" s="11"/>
    </row>
    <row r="21" spans="1:20" ht="15.75" x14ac:dyDescent="0.25">
      <c r="A21" s="151">
        <v>3</v>
      </c>
      <c r="B21" s="163" t="s">
        <v>15</v>
      </c>
      <c r="C21" s="168" t="s">
        <v>16</v>
      </c>
      <c r="D21" s="72" t="s">
        <v>9</v>
      </c>
      <c r="E21" s="73">
        <f>E22+E26+E27+E28</f>
        <v>163.90123</v>
      </c>
      <c r="F21" s="74">
        <f>F22+F26+F27+F28</f>
        <v>0</v>
      </c>
      <c r="G21" s="43"/>
      <c r="T21" s="11"/>
    </row>
    <row r="22" spans="1:20" ht="15.75" x14ac:dyDescent="0.25">
      <c r="A22" s="151"/>
      <c r="B22" s="164"/>
      <c r="C22" s="169"/>
      <c r="D22" s="72" t="s">
        <v>3</v>
      </c>
      <c r="E22" s="73">
        <f>E30</f>
        <v>163.90123</v>
      </c>
      <c r="F22" s="74">
        <f>F30</f>
        <v>0</v>
      </c>
      <c r="G22" s="43"/>
      <c r="T22" s="11"/>
    </row>
    <row r="23" spans="1:20" ht="15.75" x14ac:dyDescent="0.25">
      <c r="A23" s="151"/>
      <c r="B23" s="164"/>
      <c r="C23" s="169"/>
      <c r="D23" s="75" t="s">
        <v>106</v>
      </c>
      <c r="E23" s="76"/>
      <c r="F23" s="77"/>
      <c r="G23" s="43"/>
      <c r="T23" s="11"/>
    </row>
    <row r="24" spans="1:20" ht="30" x14ac:dyDescent="0.25">
      <c r="A24" s="151"/>
      <c r="B24" s="164"/>
      <c r="C24" s="169"/>
      <c r="D24" s="75" t="s">
        <v>107</v>
      </c>
      <c r="E24" s="76"/>
      <c r="F24" s="77"/>
      <c r="G24" s="43"/>
      <c r="T24" s="11"/>
    </row>
    <row r="25" spans="1:20" ht="45" x14ac:dyDescent="0.25">
      <c r="A25" s="151"/>
      <c r="B25" s="164"/>
      <c r="C25" s="169"/>
      <c r="D25" s="75" t="s">
        <v>108</v>
      </c>
      <c r="E25" s="76">
        <f>E22</f>
        <v>163.90123</v>
      </c>
      <c r="F25" s="77">
        <f>F22</f>
        <v>0</v>
      </c>
      <c r="G25" s="43"/>
      <c r="T25" s="11"/>
    </row>
    <row r="26" spans="1:20" ht="28.5" x14ac:dyDescent="0.25">
      <c r="A26" s="151"/>
      <c r="B26" s="164"/>
      <c r="C26" s="169"/>
      <c r="D26" s="72" t="s">
        <v>4</v>
      </c>
      <c r="E26" s="73"/>
      <c r="F26" s="74"/>
      <c r="G26" s="43"/>
      <c r="T26" s="11"/>
    </row>
    <row r="27" spans="1:20" ht="28.5" x14ac:dyDescent="0.25">
      <c r="A27" s="151"/>
      <c r="B27" s="164"/>
      <c r="C27" s="169"/>
      <c r="D27" s="72" t="s">
        <v>6</v>
      </c>
      <c r="E27" s="73"/>
      <c r="F27" s="74"/>
      <c r="G27" s="43"/>
      <c r="T27" s="11"/>
    </row>
    <row r="28" spans="1:20" ht="28.5" x14ac:dyDescent="0.25">
      <c r="A28" s="151"/>
      <c r="B28" s="165"/>
      <c r="C28" s="170"/>
      <c r="D28" s="72" t="s">
        <v>5</v>
      </c>
      <c r="E28" s="73"/>
      <c r="F28" s="74"/>
      <c r="G28" s="43"/>
      <c r="T28" s="11"/>
    </row>
    <row r="29" spans="1:20" ht="15.75" x14ac:dyDescent="0.25">
      <c r="A29" s="151">
        <v>4</v>
      </c>
      <c r="B29" s="154" t="s">
        <v>17</v>
      </c>
      <c r="C29" s="157" t="s">
        <v>18</v>
      </c>
      <c r="D29" s="78" t="s">
        <v>9</v>
      </c>
      <c r="E29" s="79">
        <f>E30+E34+E35+E36</f>
        <v>163.90123</v>
      </c>
      <c r="F29" s="80">
        <f>F30+F34+F35+F36</f>
        <v>0</v>
      </c>
      <c r="G29" s="43"/>
      <c r="T29" s="11"/>
    </row>
    <row r="30" spans="1:20" ht="15.75" x14ac:dyDescent="0.25">
      <c r="A30" s="151"/>
      <c r="B30" s="155"/>
      <c r="C30" s="158"/>
      <c r="D30" s="78" t="s">
        <v>3</v>
      </c>
      <c r="E30" s="79">
        <v>163.90123</v>
      </c>
      <c r="F30" s="80"/>
      <c r="G30" s="43"/>
      <c r="T30" s="11"/>
    </row>
    <row r="31" spans="1:20" ht="15.75" x14ac:dyDescent="0.25">
      <c r="A31" s="151"/>
      <c r="B31" s="155"/>
      <c r="C31" s="158"/>
      <c r="D31" s="81" t="s">
        <v>106</v>
      </c>
      <c r="E31" s="82"/>
      <c r="F31" s="83"/>
      <c r="G31" s="43"/>
      <c r="T31" s="11"/>
    </row>
    <row r="32" spans="1:20" ht="15.75" x14ac:dyDescent="0.25">
      <c r="A32" s="151"/>
      <c r="B32" s="155"/>
      <c r="C32" s="158"/>
      <c r="D32" s="81" t="s">
        <v>107</v>
      </c>
      <c r="E32" s="82"/>
      <c r="F32" s="83"/>
      <c r="G32" s="43"/>
      <c r="T32" s="11"/>
    </row>
    <row r="33" spans="1:20" ht="45" x14ac:dyDescent="0.25">
      <c r="A33" s="151"/>
      <c r="B33" s="155"/>
      <c r="C33" s="158"/>
      <c r="D33" s="81" t="s">
        <v>108</v>
      </c>
      <c r="E33" s="82">
        <v>0</v>
      </c>
      <c r="F33" s="83">
        <f>F30</f>
        <v>0</v>
      </c>
      <c r="G33" s="43"/>
      <c r="T33" s="11"/>
    </row>
    <row r="34" spans="1:20" ht="30" x14ac:dyDescent="0.25">
      <c r="A34" s="151"/>
      <c r="B34" s="155"/>
      <c r="C34" s="158"/>
      <c r="D34" s="78" t="s">
        <v>4</v>
      </c>
      <c r="E34" s="79"/>
      <c r="F34" s="80"/>
      <c r="G34" s="43"/>
      <c r="T34" s="11"/>
    </row>
    <row r="35" spans="1:20" ht="30" x14ac:dyDescent="0.25">
      <c r="A35" s="151"/>
      <c r="B35" s="155"/>
      <c r="C35" s="158"/>
      <c r="D35" s="78" t="s">
        <v>6</v>
      </c>
      <c r="E35" s="79"/>
      <c r="F35" s="80"/>
      <c r="G35" s="43"/>
      <c r="T35" s="11"/>
    </row>
    <row r="36" spans="1:20" ht="30" x14ac:dyDescent="0.25">
      <c r="A36" s="151"/>
      <c r="B36" s="156"/>
      <c r="C36" s="159"/>
      <c r="D36" s="78" t="s">
        <v>5</v>
      </c>
      <c r="E36" s="79"/>
      <c r="F36" s="80"/>
      <c r="G36" s="43"/>
      <c r="T36" s="11"/>
    </row>
    <row r="37" spans="1:20" ht="15.75" x14ac:dyDescent="0.25">
      <c r="A37" s="151">
        <v>5</v>
      </c>
      <c r="B37" s="160" t="s">
        <v>19</v>
      </c>
      <c r="C37" s="163" t="s">
        <v>20</v>
      </c>
      <c r="D37" s="72" t="s">
        <v>9</v>
      </c>
      <c r="E37" s="73">
        <f>E38+E42+E43+E44</f>
        <v>72179.3</v>
      </c>
      <c r="F37" s="74">
        <f>F38+F42+F43+F44</f>
        <v>0</v>
      </c>
      <c r="G37" s="43"/>
      <c r="T37" s="11"/>
    </row>
    <row r="38" spans="1:20" ht="15.75" x14ac:dyDescent="0.25">
      <c r="A38" s="151"/>
      <c r="B38" s="161"/>
      <c r="C38" s="164"/>
      <c r="D38" s="72" t="s">
        <v>3</v>
      </c>
      <c r="E38" s="73">
        <f>E46+E54</f>
        <v>61148</v>
      </c>
      <c r="F38" s="74"/>
      <c r="G38" s="43"/>
      <c r="T38" s="11"/>
    </row>
    <row r="39" spans="1:20" ht="15.75" x14ac:dyDescent="0.25">
      <c r="A39" s="151"/>
      <c r="B39" s="161"/>
      <c r="C39" s="164"/>
      <c r="D39" s="75" t="s">
        <v>106</v>
      </c>
      <c r="E39" s="76"/>
      <c r="F39" s="77"/>
      <c r="G39" s="43"/>
      <c r="T39" s="11"/>
    </row>
    <row r="40" spans="1:20" ht="30" x14ac:dyDescent="0.25">
      <c r="A40" s="151"/>
      <c r="B40" s="161"/>
      <c r="C40" s="164"/>
      <c r="D40" s="75" t="s">
        <v>107</v>
      </c>
      <c r="E40" s="76"/>
      <c r="F40" s="77"/>
      <c r="G40" s="43"/>
      <c r="T40" s="11"/>
    </row>
    <row r="41" spans="1:20" ht="45" x14ac:dyDescent="0.25">
      <c r="A41" s="151"/>
      <c r="B41" s="161"/>
      <c r="C41" s="164"/>
      <c r="D41" s="75" t="s">
        <v>108</v>
      </c>
      <c r="E41" s="76">
        <f>E38</f>
        <v>61148</v>
      </c>
      <c r="F41" s="77"/>
      <c r="G41" s="43"/>
      <c r="T41" s="11"/>
    </row>
    <row r="42" spans="1:20" ht="28.5" x14ac:dyDescent="0.25">
      <c r="A42" s="151"/>
      <c r="B42" s="161"/>
      <c r="C42" s="164"/>
      <c r="D42" s="72" t="s">
        <v>4</v>
      </c>
      <c r="E42" s="73">
        <f>E50+E58</f>
        <v>11031.3</v>
      </c>
      <c r="F42" s="92"/>
      <c r="G42" s="43"/>
      <c r="T42" s="11"/>
    </row>
    <row r="43" spans="1:20" ht="28.5" x14ac:dyDescent="0.25">
      <c r="A43" s="151"/>
      <c r="B43" s="161"/>
      <c r="C43" s="164"/>
      <c r="D43" s="72" t="s">
        <v>6</v>
      </c>
      <c r="E43" s="73"/>
      <c r="F43" s="74"/>
      <c r="G43" s="43"/>
      <c r="T43" s="11"/>
    </row>
    <row r="44" spans="1:20" ht="28.5" x14ac:dyDescent="0.25">
      <c r="A44" s="151"/>
      <c r="B44" s="162"/>
      <c r="C44" s="165"/>
      <c r="D44" s="72" t="s">
        <v>5</v>
      </c>
      <c r="E44" s="73"/>
      <c r="F44" s="74"/>
      <c r="G44" s="43"/>
      <c r="T44" s="11"/>
    </row>
    <row r="45" spans="1:20" ht="15.75" x14ac:dyDescent="0.25">
      <c r="A45" s="151">
        <v>6</v>
      </c>
      <c r="B45" s="171" t="s">
        <v>21</v>
      </c>
      <c r="C45" s="157" t="s">
        <v>22</v>
      </c>
      <c r="D45" s="78" t="s">
        <v>9</v>
      </c>
      <c r="E45" s="79">
        <f>E46+E50+E51+E52</f>
        <v>34379.300000000003</v>
      </c>
      <c r="F45" s="80">
        <f>F46+F50+F51+F52</f>
        <v>0</v>
      </c>
      <c r="G45" s="43"/>
      <c r="T45" s="11"/>
    </row>
    <row r="46" spans="1:20" ht="15.75" x14ac:dyDescent="0.25">
      <c r="A46" s="151"/>
      <c r="B46" s="172"/>
      <c r="C46" s="158"/>
      <c r="D46" s="78" t="s">
        <v>3</v>
      </c>
      <c r="E46" s="79">
        <f>E49</f>
        <v>34379.300000000003</v>
      </c>
      <c r="F46" s="80"/>
      <c r="G46" s="43"/>
      <c r="T46" s="11"/>
    </row>
    <row r="47" spans="1:20" ht="15.75" x14ac:dyDescent="0.25">
      <c r="A47" s="151"/>
      <c r="B47" s="172"/>
      <c r="C47" s="158"/>
      <c r="D47" s="81" t="s">
        <v>106</v>
      </c>
      <c r="E47" s="82"/>
      <c r="F47" s="83"/>
      <c r="G47" s="43"/>
      <c r="T47" s="11"/>
    </row>
    <row r="48" spans="1:20" ht="15.75" x14ac:dyDescent="0.25">
      <c r="A48" s="151"/>
      <c r="B48" s="172"/>
      <c r="C48" s="158"/>
      <c r="D48" s="81" t="s">
        <v>107</v>
      </c>
      <c r="E48" s="82"/>
      <c r="F48" s="83"/>
      <c r="G48" s="43"/>
      <c r="T48" s="11"/>
    </row>
    <row r="49" spans="1:20" ht="45" x14ac:dyDescent="0.25">
      <c r="A49" s="151"/>
      <c r="B49" s="172"/>
      <c r="C49" s="158"/>
      <c r="D49" s="81" t="s">
        <v>108</v>
      </c>
      <c r="E49" s="82">
        <v>34379.300000000003</v>
      </c>
      <c r="F49" s="83">
        <f>F46</f>
        <v>0</v>
      </c>
      <c r="G49" s="43"/>
      <c r="T49" s="11"/>
    </row>
    <row r="50" spans="1:20" ht="30" x14ac:dyDescent="0.25">
      <c r="A50" s="151"/>
      <c r="B50" s="172"/>
      <c r="C50" s="158"/>
      <c r="D50" s="78" t="s">
        <v>4</v>
      </c>
      <c r="E50" s="79"/>
      <c r="F50" s="93"/>
      <c r="G50" s="43"/>
      <c r="T50" s="11"/>
    </row>
    <row r="51" spans="1:20" ht="30" x14ac:dyDescent="0.25">
      <c r="A51" s="151"/>
      <c r="B51" s="172"/>
      <c r="C51" s="158"/>
      <c r="D51" s="78" t="s">
        <v>6</v>
      </c>
      <c r="E51" s="79"/>
      <c r="F51" s="80"/>
      <c r="G51" s="43"/>
      <c r="T51" s="11"/>
    </row>
    <row r="52" spans="1:20" ht="30" x14ac:dyDescent="0.25">
      <c r="A52" s="151"/>
      <c r="B52" s="173"/>
      <c r="C52" s="159"/>
      <c r="D52" s="78" t="s">
        <v>5</v>
      </c>
      <c r="E52" s="79"/>
      <c r="F52" s="80"/>
      <c r="G52" s="43"/>
      <c r="T52" s="11"/>
    </row>
    <row r="53" spans="1:20" ht="15.75" x14ac:dyDescent="0.25">
      <c r="A53" s="136"/>
      <c r="B53" s="154" t="s">
        <v>116</v>
      </c>
      <c r="C53" s="157" t="s">
        <v>117</v>
      </c>
      <c r="D53" s="78" t="s">
        <v>9</v>
      </c>
      <c r="E53" s="79">
        <f>E54+E58+E59+E60</f>
        <v>37800</v>
      </c>
      <c r="F53" s="80">
        <f>F54+F58+F59+F60</f>
        <v>0</v>
      </c>
      <c r="G53" s="43"/>
      <c r="T53" s="11"/>
    </row>
    <row r="54" spans="1:20" ht="15.75" x14ac:dyDescent="0.25">
      <c r="A54" s="137"/>
      <c r="B54" s="155"/>
      <c r="C54" s="158"/>
      <c r="D54" s="78" t="s">
        <v>3</v>
      </c>
      <c r="E54" s="79">
        <v>26768.7</v>
      </c>
      <c r="F54" s="80"/>
      <c r="G54" s="43"/>
      <c r="T54" s="11"/>
    </row>
    <row r="55" spans="1:20" ht="15.75" x14ac:dyDescent="0.25">
      <c r="A55" s="137"/>
      <c r="B55" s="155"/>
      <c r="C55" s="158"/>
      <c r="D55" s="81" t="s">
        <v>106</v>
      </c>
      <c r="E55" s="82"/>
      <c r="F55" s="83"/>
      <c r="G55" s="43"/>
      <c r="T55" s="11"/>
    </row>
    <row r="56" spans="1:20" ht="15.75" x14ac:dyDescent="0.25">
      <c r="A56" s="137"/>
      <c r="B56" s="155"/>
      <c r="C56" s="158"/>
      <c r="D56" s="81" t="s">
        <v>107</v>
      </c>
      <c r="E56" s="82"/>
      <c r="F56" s="83"/>
      <c r="G56" s="43"/>
      <c r="T56" s="11"/>
    </row>
    <row r="57" spans="1:20" ht="45" x14ac:dyDescent="0.25">
      <c r="A57" s="137"/>
      <c r="B57" s="155"/>
      <c r="C57" s="158"/>
      <c r="D57" s="81" t="s">
        <v>108</v>
      </c>
      <c r="E57" s="82">
        <f>E54</f>
        <v>26768.7</v>
      </c>
      <c r="F57" s="83">
        <f>F54</f>
        <v>0</v>
      </c>
      <c r="G57" s="43"/>
      <c r="T57" s="11"/>
    </row>
    <row r="58" spans="1:20" ht="30" x14ac:dyDescent="0.25">
      <c r="A58" s="137"/>
      <c r="B58" s="155"/>
      <c r="C58" s="158"/>
      <c r="D58" s="78" t="s">
        <v>4</v>
      </c>
      <c r="E58" s="79">
        <v>11031.3</v>
      </c>
      <c r="F58" s="93"/>
      <c r="G58" s="43"/>
      <c r="T58" s="11"/>
    </row>
    <row r="59" spans="1:20" ht="30" x14ac:dyDescent="0.25">
      <c r="A59" s="137"/>
      <c r="B59" s="155"/>
      <c r="C59" s="158"/>
      <c r="D59" s="78" t="s">
        <v>6</v>
      </c>
      <c r="E59" s="79"/>
      <c r="F59" s="80"/>
      <c r="G59" s="43"/>
      <c r="T59" s="11"/>
    </row>
    <row r="60" spans="1:20" ht="30" x14ac:dyDescent="0.25">
      <c r="A60" s="138"/>
      <c r="B60" s="156"/>
      <c r="C60" s="159"/>
      <c r="D60" s="78" t="s">
        <v>5</v>
      </c>
      <c r="E60" s="79"/>
      <c r="F60" s="80"/>
      <c r="G60" s="43"/>
      <c r="T60" s="11"/>
    </row>
    <row r="61" spans="1:20" ht="15.75" x14ac:dyDescent="0.25">
      <c r="A61" s="151">
        <v>7</v>
      </c>
      <c r="B61" s="160" t="s">
        <v>23</v>
      </c>
      <c r="C61" s="163" t="s">
        <v>24</v>
      </c>
      <c r="D61" s="72" t="s">
        <v>9</v>
      </c>
      <c r="E61" s="73">
        <f>E62+E66+E67+E68</f>
        <v>198067.50202000001</v>
      </c>
      <c r="F61" s="74">
        <f>F62+F66+F67+F68</f>
        <v>0</v>
      </c>
      <c r="G61" s="43"/>
      <c r="T61" s="11"/>
    </row>
    <row r="62" spans="1:20" ht="15.75" x14ac:dyDescent="0.25">
      <c r="A62" s="151"/>
      <c r="B62" s="161"/>
      <c r="C62" s="164"/>
      <c r="D62" s="72" t="s">
        <v>3</v>
      </c>
      <c r="E62" s="73">
        <f>E70+E78+E86</f>
        <v>197510</v>
      </c>
      <c r="F62" s="74">
        <f>F70</f>
        <v>0</v>
      </c>
      <c r="G62" s="43"/>
      <c r="T62" s="11"/>
    </row>
    <row r="63" spans="1:20" ht="15.75" x14ac:dyDescent="0.25">
      <c r="A63" s="151"/>
      <c r="B63" s="161"/>
      <c r="C63" s="164"/>
      <c r="D63" s="75" t="s">
        <v>106</v>
      </c>
      <c r="E63" s="76"/>
      <c r="F63" s="77"/>
      <c r="G63" s="43"/>
      <c r="T63" s="11"/>
    </row>
    <row r="64" spans="1:20" ht="30" x14ac:dyDescent="0.25">
      <c r="A64" s="151"/>
      <c r="B64" s="161"/>
      <c r="C64" s="164"/>
      <c r="D64" s="75" t="s">
        <v>107</v>
      </c>
      <c r="E64" s="76"/>
      <c r="F64" s="77"/>
      <c r="G64" s="43"/>
      <c r="T64" s="11"/>
    </row>
    <row r="65" spans="1:20" ht="45" x14ac:dyDescent="0.25">
      <c r="A65" s="151"/>
      <c r="B65" s="161"/>
      <c r="C65" s="164"/>
      <c r="D65" s="75" t="s">
        <v>108</v>
      </c>
      <c r="E65" s="76">
        <f>E62</f>
        <v>197510</v>
      </c>
      <c r="F65" s="77">
        <f>F73</f>
        <v>0</v>
      </c>
      <c r="G65" s="43"/>
      <c r="T65" s="11"/>
    </row>
    <row r="66" spans="1:20" ht="28.5" x14ac:dyDescent="0.25">
      <c r="A66" s="151"/>
      <c r="B66" s="161"/>
      <c r="C66" s="164"/>
      <c r="D66" s="72" t="s">
        <v>4</v>
      </c>
      <c r="E66" s="73">
        <f>E74+E82+E90</f>
        <v>557.50202000000002</v>
      </c>
      <c r="F66" s="74"/>
      <c r="G66" s="43"/>
      <c r="T66" s="11"/>
    </row>
    <row r="67" spans="1:20" ht="28.5" x14ac:dyDescent="0.25">
      <c r="A67" s="151"/>
      <c r="B67" s="161"/>
      <c r="C67" s="164"/>
      <c r="D67" s="72" t="s">
        <v>6</v>
      </c>
      <c r="E67" s="73">
        <f>E75+E83+E91</f>
        <v>0</v>
      </c>
      <c r="F67" s="74"/>
      <c r="G67" s="43"/>
      <c r="T67" s="11"/>
    </row>
    <row r="68" spans="1:20" ht="28.5" x14ac:dyDescent="0.25">
      <c r="A68" s="151"/>
      <c r="B68" s="162"/>
      <c r="C68" s="165"/>
      <c r="D68" s="72" t="s">
        <v>5</v>
      </c>
      <c r="E68" s="73">
        <f>E76+E84+E92</f>
        <v>0</v>
      </c>
      <c r="F68" s="74"/>
      <c r="G68" s="43"/>
      <c r="T68" s="11"/>
    </row>
    <row r="69" spans="1:20" ht="15.75" x14ac:dyDescent="0.25">
      <c r="A69" s="151">
        <v>8</v>
      </c>
      <c r="B69" s="171" t="s">
        <v>25</v>
      </c>
      <c r="C69" s="157" t="s">
        <v>26</v>
      </c>
      <c r="D69" s="78" t="s">
        <v>9</v>
      </c>
      <c r="E69" s="79">
        <f>E70+E74+E75+E76</f>
        <v>0</v>
      </c>
      <c r="F69" s="74">
        <f>F70+F74+F75+F76</f>
        <v>0</v>
      </c>
      <c r="G69" s="43"/>
      <c r="T69" s="11"/>
    </row>
    <row r="70" spans="1:20" ht="15.75" x14ac:dyDescent="0.25">
      <c r="A70" s="151"/>
      <c r="B70" s="172"/>
      <c r="C70" s="158"/>
      <c r="D70" s="78" t="s">
        <v>3</v>
      </c>
      <c r="E70" s="79">
        <v>0</v>
      </c>
      <c r="F70" s="74"/>
      <c r="G70" s="43"/>
      <c r="T70" s="11"/>
    </row>
    <row r="71" spans="1:20" ht="15.75" x14ac:dyDescent="0.25">
      <c r="A71" s="151"/>
      <c r="B71" s="172"/>
      <c r="C71" s="158"/>
      <c r="D71" s="81" t="s">
        <v>106</v>
      </c>
      <c r="E71" s="82"/>
      <c r="F71" s="83"/>
      <c r="G71" s="43"/>
      <c r="T71" s="11"/>
    </row>
    <row r="72" spans="1:20" ht="30" x14ac:dyDescent="0.25">
      <c r="A72" s="151"/>
      <c r="B72" s="172"/>
      <c r="C72" s="158"/>
      <c r="D72" s="81" t="s">
        <v>107</v>
      </c>
      <c r="E72" s="82"/>
      <c r="F72" s="83"/>
      <c r="G72" s="43"/>
      <c r="T72" s="11"/>
    </row>
    <row r="73" spans="1:20" ht="45" x14ac:dyDescent="0.25">
      <c r="A73" s="151"/>
      <c r="B73" s="172"/>
      <c r="C73" s="158"/>
      <c r="D73" s="81" t="s">
        <v>108</v>
      </c>
      <c r="E73" s="82">
        <f>E70</f>
        <v>0</v>
      </c>
      <c r="F73" s="77"/>
      <c r="G73" s="43"/>
      <c r="T73" s="11"/>
    </row>
    <row r="74" spans="1:20" ht="30" x14ac:dyDescent="0.25">
      <c r="A74" s="151"/>
      <c r="B74" s="172"/>
      <c r="C74" s="158"/>
      <c r="D74" s="78" t="s">
        <v>4</v>
      </c>
      <c r="E74" s="79"/>
      <c r="F74" s="80"/>
      <c r="G74" s="43"/>
      <c r="T74" s="11"/>
    </row>
    <row r="75" spans="1:20" ht="30" x14ac:dyDescent="0.25">
      <c r="A75" s="151"/>
      <c r="B75" s="172"/>
      <c r="C75" s="158"/>
      <c r="D75" s="78" t="s">
        <v>6</v>
      </c>
      <c r="E75" s="79"/>
      <c r="F75" s="80"/>
      <c r="G75" s="43"/>
      <c r="T75" s="11"/>
    </row>
    <row r="76" spans="1:20" ht="30" x14ac:dyDescent="0.25">
      <c r="A76" s="151"/>
      <c r="B76" s="173"/>
      <c r="C76" s="159"/>
      <c r="D76" s="78" t="s">
        <v>5</v>
      </c>
      <c r="E76" s="79"/>
      <c r="F76" s="80"/>
      <c r="G76" s="43"/>
      <c r="T76" s="11"/>
    </row>
    <row r="77" spans="1:20" ht="15.75" x14ac:dyDescent="0.25">
      <c r="A77" s="136"/>
      <c r="B77" s="171" t="s">
        <v>118</v>
      </c>
      <c r="C77" s="157" t="s">
        <v>119</v>
      </c>
      <c r="D77" s="78" t="s">
        <v>9</v>
      </c>
      <c r="E77" s="79">
        <f>E78+E82+E83+E84</f>
        <v>142317.29999999999</v>
      </c>
      <c r="F77" s="74">
        <f>F78+F82+F83+F84</f>
        <v>0</v>
      </c>
      <c r="G77" s="43"/>
      <c r="T77" s="11"/>
    </row>
    <row r="78" spans="1:20" ht="15.75" x14ac:dyDescent="0.25">
      <c r="A78" s="137"/>
      <c r="B78" s="172"/>
      <c r="C78" s="158"/>
      <c r="D78" s="78" t="s">
        <v>3</v>
      </c>
      <c r="E78" s="79">
        <v>142317.29999999999</v>
      </c>
      <c r="F78" s="74"/>
      <c r="G78" s="43"/>
      <c r="T78" s="11"/>
    </row>
    <row r="79" spans="1:20" ht="15.75" x14ac:dyDescent="0.25">
      <c r="A79" s="137"/>
      <c r="B79" s="172"/>
      <c r="C79" s="158"/>
      <c r="D79" s="81" t="s">
        <v>106</v>
      </c>
      <c r="E79" s="82"/>
      <c r="F79" s="83"/>
      <c r="G79" s="43"/>
      <c r="T79" s="11"/>
    </row>
    <row r="80" spans="1:20" ht="30" x14ac:dyDescent="0.25">
      <c r="A80" s="137"/>
      <c r="B80" s="172"/>
      <c r="C80" s="158"/>
      <c r="D80" s="81" t="s">
        <v>107</v>
      </c>
      <c r="E80" s="82"/>
      <c r="F80" s="83"/>
      <c r="G80" s="43"/>
      <c r="T80" s="11"/>
    </row>
    <row r="81" spans="1:20" ht="45" x14ac:dyDescent="0.25">
      <c r="A81" s="137"/>
      <c r="B81" s="172"/>
      <c r="C81" s="158"/>
      <c r="D81" s="81" t="s">
        <v>108</v>
      </c>
      <c r="E81" s="82">
        <f>E78</f>
        <v>142317.29999999999</v>
      </c>
      <c r="F81" s="77"/>
      <c r="G81" s="43"/>
      <c r="T81" s="11"/>
    </row>
    <row r="82" spans="1:20" ht="30" x14ac:dyDescent="0.25">
      <c r="A82" s="137"/>
      <c r="B82" s="172"/>
      <c r="C82" s="158"/>
      <c r="D82" s="78" t="s">
        <v>4</v>
      </c>
      <c r="E82" s="79"/>
      <c r="F82" s="80"/>
      <c r="G82" s="43"/>
      <c r="T82" s="11"/>
    </row>
    <row r="83" spans="1:20" ht="30" x14ac:dyDescent="0.25">
      <c r="A83" s="137"/>
      <c r="B83" s="172"/>
      <c r="C83" s="158"/>
      <c r="D83" s="78" t="s">
        <v>6</v>
      </c>
      <c r="E83" s="79"/>
      <c r="F83" s="80"/>
      <c r="G83" s="43"/>
      <c r="T83" s="11"/>
    </row>
    <row r="84" spans="1:20" ht="30" x14ac:dyDescent="0.25">
      <c r="A84" s="138"/>
      <c r="B84" s="173"/>
      <c r="C84" s="159"/>
      <c r="D84" s="78" t="s">
        <v>5</v>
      </c>
      <c r="E84" s="79"/>
      <c r="F84" s="80"/>
      <c r="G84" s="43"/>
      <c r="T84" s="11"/>
    </row>
    <row r="85" spans="1:20" ht="15.75" x14ac:dyDescent="0.25">
      <c r="A85" s="136"/>
      <c r="B85" s="171" t="s">
        <v>120</v>
      </c>
      <c r="C85" s="157" t="s">
        <v>121</v>
      </c>
      <c r="D85" s="78" t="s">
        <v>9</v>
      </c>
      <c r="E85" s="79">
        <f>E86+E90+E91+E92</f>
        <v>55750.202019999997</v>
      </c>
      <c r="F85" s="74">
        <f>F86+F90+F91+F92</f>
        <v>0</v>
      </c>
      <c r="G85" s="43"/>
      <c r="T85" s="11"/>
    </row>
    <row r="86" spans="1:20" ht="15.75" x14ac:dyDescent="0.25">
      <c r="A86" s="137"/>
      <c r="B86" s="172"/>
      <c r="C86" s="158"/>
      <c r="D86" s="78" t="s">
        <v>3</v>
      </c>
      <c r="E86" s="79">
        <v>55192.7</v>
      </c>
      <c r="F86" s="74"/>
      <c r="G86" s="43"/>
      <c r="T86" s="11"/>
    </row>
    <row r="87" spans="1:20" ht="15.75" x14ac:dyDescent="0.25">
      <c r="A87" s="137"/>
      <c r="B87" s="172"/>
      <c r="C87" s="158"/>
      <c r="D87" s="81" t="s">
        <v>106</v>
      </c>
      <c r="E87" s="82"/>
      <c r="F87" s="83"/>
      <c r="G87" s="43"/>
      <c r="T87" s="11"/>
    </row>
    <row r="88" spans="1:20" ht="30" x14ac:dyDescent="0.25">
      <c r="A88" s="137"/>
      <c r="B88" s="172"/>
      <c r="C88" s="158"/>
      <c r="D88" s="81" t="s">
        <v>107</v>
      </c>
      <c r="E88" s="82"/>
      <c r="F88" s="83"/>
      <c r="G88" s="43"/>
      <c r="T88" s="11"/>
    </row>
    <row r="89" spans="1:20" ht="45" x14ac:dyDescent="0.25">
      <c r="A89" s="137"/>
      <c r="B89" s="172"/>
      <c r="C89" s="158"/>
      <c r="D89" s="81" t="s">
        <v>108</v>
      </c>
      <c r="E89" s="82">
        <f>E86</f>
        <v>55192.7</v>
      </c>
      <c r="F89" s="77"/>
      <c r="G89" s="43"/>
      <c r="T89" s="11"/>
    </row>
    <row r="90" spans="1:20" ht="30" x14ac:dyDescent="0.25">
      <c r="A90" s="137"/>
      <c r="B90" s="172"/>
      <c r="C90" s="158"/>
      <c r="D90" s="78" t="s">
        <v>4</v>
      </c>
      <c r="E90" s="79">
        <v>557.50202000000002</v>
      </c>
      <c r="F90" s="80"/>
      <c r="G90" s="43"/>
      <c r="T90" s="11"/>
    </row>
    <row r="91" spans="1:20" ht="30" x14ac:dyDescent="0.25">
      <c r="A91" s="137"/>
      <c r="B91" s="172"/>
      <c r="C91" s="158"/>
      <c r="D91" s="78" t="s">
        <v>6</v>
      </c>
      <c r="E91" s="79"/>
      <c r="F91" s="80"/>
      <c r="G91" s="43"/>
      <c r="T91" s="11"/>
    </row>
    <row r="92" spans="1:20" ht="30" x14ac:dyDescent="0.25">
      <c r="A92" s="138"/>
      <c r="B92" s="173"/>
      <c r="C92" s="159"/>
      <c r="D92" s="78" t="s">
        <v>5</v>
      </c>
      <c r="E92" s="79"/>
      <c r="F92" s="80"/>
      <c r="G92" s="43"/>
      <c r="T92" s="11"/>
    </row>
    <row r="93" spans="1:20" ht="15.75" x14ac:dyDescent="0.25">
      <c r="A93" s="151">
        <v>9</v>
      </c>
      <c r="B93" s="160" t="s">
        <v>27</v>
      </c>
      <c r="C93" s="163" t="s">
        <v>28</v>
      </c>
      <c r="D93" s="72" t="s">
        <v>9</v>
      </c>
      <c r="E93" s="73">
        <f>E94+E98+E99+E100</f>
        <v>312706.90000000002</v>
      </c>
      <c r="F93" s="74">
        <f>F94+F98+F99+F100</f>
        <v>0</v>
      </c>
      <c r="G93" s="43"/>
      <c r="T93" s="11"/>
    </row>
    <row r="94" spans="1:20" ht="28.5" x14ac:dyDescent="0.25">
      <c r="A94" s="151"/>
      <c r="B94" s="161"/>
      <c r="C94" s="164"/>
      <c r="D94" s="72" t="s">
        <v>3</v>
      </c>
      <c r="E94" s="73">
        <f>E102</f>
        <v>312706.90000000002</v>
      </c>
      <c r="F94" s="74">
        <f>F97</f>
        <v>0</v>
      </c>
      <c r="G94" s="43"/>
      <c r="T94" s="11"/>
    </row>
    <row r="95" spans="1:20" ht="15.75" x14ac:dyDescent="0.25">
      <c r="A95" s="151"/>
      <c r="B95" s="161"/>
      <c r="C95" s="164"/>
      <c r="D95" s="75" t="s">
        <v>106</v>
      </c>
      <c r="E95" s="76"/>
      <c r="F95" s="77"/>
      <c r="G95" s="43"/>
      <c r="T95" s="11"/>
    </row>
    <row r="96" spans="1:20" ht="30" x14ac:dyDescent="0.25">
      <c r="A96" s="151"/>
      <c r="B96" s="161"/>
      <c r="C96" s="164"/>
      <c r="D96" s="75" t="s">
        <v>107</v>
      </c>
      <c r="E96" s="76"/>
      <c r="F96" s="77"/>
      <c r="G96" s="43"/>
      <c r="T96" s="11"/>
    </row>
    <row r="97" spans="1:20" ht="45" x14ac:dyDescent="0.25">
      <c r="A97" s="151"/>
      <c r="B97" s="161"/>
      <c r="C97" s="164"/>
      <c r="D97" s="75" t="s">
        <v>108</v>
      </c>
      <c r="E97" s="76">
        <f>E94</f>
        <v>312706.90000000002</v>
      </c>
      <c r="F97" s="77"/>
      <c r="G97" s="43"/>
      <c r="T97" s="11"/>
    </row>
    <row r="98" spans="1:20" ht="28.5" x14ac:dyDescent="0.25">
      <c r="A98" s="151"/>
      <c r="B98" s="161"/>
      <c r="C98" s="164"/>
      <c r="D98" s="72" t="s">
        <v>4</v>
      </c>
      <c r="E98" s="73"/>
      <c r="F98" s="74"/>
      <c r="G98" s="43"/>
      <c r="T98" s="11"/>
    </row>
    <row r="99" spans="1:20" ht="28.5" x14ac:dyDescent="0.25">
      <c r="A99" s="151"/>
      <c r="B99" s="161"/>
      <c r="C99" s="164"/>
      <c r="D99" s="72" t="s">
        <v>6</v>
      </c>
      <c r="E99" s="73"/>
      <c r="F99" s="74"/>
      <c r="G99" s="43"/>
      <c r="T99" s="11"/>
    </row>
    <row r="100" spans="1:20" ht="28.5" x14ac:dyDescent="0.25">
      <c r="A100" s="151"/>
      <c r="B100" s="162"/>
      <c r="C100" s="165"/>
      <c r="D100" s="72" t="s">
        <v>5</v>
      </c>
      <c r="E100" s="73"/>
      <c r="F100" s="74"/>
      <c r="G100" s="43"/>
      <c r="T100" s="11"/>
    </row>
    <row r="101" spans="1:20" ht="15.75" x14ac:dyDescent="0.25">
      <c r="A101" s="151">
        <v>10</v>
      </c>
      <c r="B101" s="154" t="s">
        <v>29</v>
      </c>
      <c r="C101" s="154" t="s">
        <v>30</v>
      </c>
      <c r="D101" s="78" t="s">
        <v>9</v>
      </c>
      <c r="E101" s="79">
        <f>E102+E106+E107+E108</f>
        <v>312706.90000000002</v>
      </c>
      <c r="F101" s="80">
        <f>F102+F106+F107+F108</f>
        <v>0</v>
      </c>
      <c r="G101" s="43"/>
      <c r="T101" s="11"/>
    </row>
    <row r="102" spans="1:20" ht="15.75" x14ac:dyDescent="0.25">
      <c r="A102" s="151"/>
      <c r="B102" s="155"/>
      <c r="C102" s="155"/>
      <c r="D102" s="78" t="s">
        <v>3</v>
      </c>
      <c r="E102" s="79">
        <v>312706.90000000002</v>
      </c>
      <c r="F102" s="80">
        <f>F103+F104+F105</f>
        <v>0</v>
      </c>
      <c r="G102" s="43"/>
      <c r="T102" s="11"/>
    </row>
    <row r="103" spans="1:20" ht="15.75" x14ac:dyDescent="0.25">
      <c r="A103" s="151"/>
      <c r="B103" s="155"/>
      <c r="C103" s="155"/>
      <c r="D103" s="81" t="s">
        <v>106</v>
      </c>
      <c r="E103" s="82"/>
      <c r="F103" s="83"/>
      <c r="G103" s="43"/>
      <c r="T103" s="11"/>
    </row>
    <row r="104" spans="1:20" ht="30" x14ac:dyDescent="0.25">
      <c r="A104" s="151"/>
      <c r="B104" s="155"/>
      <c r="C104" s="155"/>
      <c r="D104" s="81" t="s">
        <v>107</v>
      </c>
      <c r="E104" s="82"/>
      <c r="F104" s="83"/>
      <c r="G104" s="43"/>
      <c r="T104" s="11"/>
    </row>
    <row r="105" spans="1:20" ht="45" x14ac:dyDescent="0.25">
      <c r="A105" s="151"/>
      <c r="B105" s="155"/>
      <c r="C105" s="155"/>
      <c r="D105" s="81" t="s">
        <v>108</v>
      </c>
      <c r="E105" s="82">
        <f>E102</f>
        <v>312706.90000000002</v>
      </c>
      <c r="F105" s="83"/>
      <c r="G105" s="43"/>
      <c r="T105" s="11"/>
    </row>
    <row r="106" spans="1:20" ht="30" x14ac:dyDescent="0.25">
      <c r="A106" s="151"/>
      <c r="B106" s="155"/>
      <c r="C106" s="155"/>
      <c r="D106" s="78" t="s">
        <v>4</v>
      </c>
      <c r="E106" s="79"/>
      <c r="F106" s="80"/>
      <c r="G106" s="43"/>
      <c r="T106" s="11"/>
    </row>
    <row r="107" spans="1:20" ht="30" x14ac:dyDescent="0.25">
      <c r="A107" s="151"/>
      <c r="B107" s="155"/>
      <c r="C107" s="155"/>
      <c r="D107" s="78" t="s">
        <v>6</v>
      </c>
      <c r="E107" s="79"/>
      <c r="F107" s="80"/>
      <c r="G107" s="43"/>
      <c r="T107" s="11"/>
    </row>
    <row r="108" spans="1:20" ht="30" x14ac:dyDescent="0.25">
      <c r="A108" s="151"/>
      <c r="B108" s="156"/>
      <c r="C108" s="156"/>
      <c r="D108" s="78" t="s">
        <v>5</v>
      </c>
      <c r="E108" s="79"/>
      <c r="F108" s="80"/>
      <c r="G108" s="43"/>
      <c r="T108" s="11"/>
    </row>
    <row r="109" spans="1:20" ht="15.75" x14ac:dyDescent="0.25">
      <c r="A109" s="151">
        <v>11</v>
      </c>
      <c r="B109" s="180" t="s">
        <v>31</v>
      </c>
      <c r="C109" s="183" t="s">
        <v>32</v>
      </c>
      <c r="D109" s="97" t="s">
        <v>9</v>
      </c>
      <c r="E109" s="98">
        <f>E110+E114+E115+E116</f>
        <v>422931.26000000007</v>
      </c>
      <c r="F109" s="99">
        <f>F110+F114+F115+F116</f>
        <v>0</v>
      </c>
      <c r="G109" s="43"/>
      <c r="T109" s="11"/>
    </row>
    <row r="110" spans="1:20" ht="28.5" x14ac:dyDescent="0.25">
      <c r="A110" s="151"/>
      <c r="B110" s="181"/>
      <c r="C110" s="184"/>
      <c r="D110" s="97" t="s">
        <v>3</v>
      </c>
      <c r="E110" s="98">
        <f>E118+E126</f>
        <v>401784.69700000004</v>
      </c>
      <c r="F110" s="100">
        <f>F111+F112+F113</f>
        <v>0</v>
      </c>
      <c r="G110" s="43"/>
      <c r="T110" s="11"/>
    </row>
    <row r="111" spans="1:20" ht="15.75" x14ac:dyDescent="0.25">
      <c r="A111" s="151"/>
      <c r="B111" s="181"/>
      <c r="C111" s="184"/>
      <c r="D111" s="101" t="s">
        <v>106</v>
      </c>
      <c r="E111" s="102">
        <f>E110</f>
        <v>401784.69700000004</v>
      </c>
      <c r="F111" s="100"/>
      <c r="G111" s="43"/>
      <c r="T111" s="11"/>
    </row>
    <row r="112" spans="1:20" ht="30" x14ac:dyDescent="0.25">
      <c r="A112" s="151"/>
      <c r="B112" s="181"/>
      <c r="C112" s="184"/>
      <c r="D112" s="101" t="s">
        <v>107</v>
      </c>
      <c r="E112" s="102"/>
      <c r="F112" s="100"/>
      <c r="G112" s="43"/>
      <c r="T112" s="11"/>
    </row>
    <row r="113" spans="1:20" ht="45" x14ac:dyDescent="0.25">
      <c r="A113" s="151"/>
      <c r="B113" s="181"/>
      <c r="C113" s="184"/>
      <c r="D113" s="101" t="s">
        <v>108</v>
      </c>
      <c r="E113" s="102"/>
      <c r="F113" s="100"/>
      <c r="G113" s="43"/>
      <c r="T113" s="11"/>
    </row>
    <row r="114" spans="1:20" ht="28.5" x14ac:dyDescent="0.25">
      <c r="A114" s="151"/>
      <c r="B114" s="181"/>
      <c r="C114" s="184"/>
      <c r="D114" s="97" t="s">
        <v>4</v>
      </c>
      <c r="E114" s="98">
        <f>E122+E130</f>
        <v>21146.563000000002</v>
      </c>
      <c r="F114" s="99"/>
      <c r="G114" s="43"/>
      <c r="T114" s="11"/>
    </row>
    <row r="115" spans="1:20" ht="28.5" x14ac:dyDescent="0.25">
      <c r="A115" s="151"/>
      <c r="B115" s="181"/>
      <c r="C115" s="184"/>
      <c r="D115" s="97" t="s">
        <v>6</v>
      </c>
      <c r="E115" s="98"/>
      <c r="F115" s="99"/>
      <c r="G115" s="43"/>
      <c r="T115" s="11"/>
    </row>
    <row r="116" spans="1:20" ht="28.5" x14ac:dyDescent="0.25">
      <c r="A116" s="151"/>
      <c r="B116" s="182"/>
      <c r="C116" s="185"/>
      <c r="D116" s="97" t="s">
        <v>5</v>
      </c>
      <c r="E116" s="98"/>
      <c r="F116" s="99"/>
      <c r="G116" s="43"/>
      <c r="T116" s="11"/>
    </row>
    <row r="117" spans="1:20" ht="15.75" x14ac:dyDescent="0.25">
      <c r="A117" s="151">
        <v>12</v>
      </c>
      <c r="B117" s="174" t="s">
        <v>33</v>
      </c>
      <c r="C117" s="177" t="s">
        <v>34</v>
      </c>
      <c r="D117" s="103" t="s">
        <v>9</v>
      </c>
      <c r="E117" s="104">
        <f>E118+E122+E123+E124</f>
        <v>196645.26</v>
      </c>
      <c r="F117" s="96"/>
      <c r="G117" s="43"/>
      <c r="T117" s="11"/>
    </row>
    <row r="118" spans="1:20" ht="15.75" x14ac:dyDescent="0.25">
      <c r="A118" s="151"/>
      <c r="B118" s="175"/>
      <c r="C118" s="178"/>
      <c r="D118" s="103" t="s">
        <v>3</v>
      </c>
      <c r="E118" s="104">
        <v>186812.997</v>
      </c>
      <c r="F118" s="96"/>
      <c r="G118" s="44">
        <v>0.95</v>
      </c>
      <c r="H118" s="34"/>
      <c r="T118" s="11"/>
    </row>
    <row r="119" spans="1:20" ht="15.75" x14ac:dyDescent="0.25">
      <c r="A119" s="151"/>
      <c r="B119" s="175"/>
      <c r="C119" s="178"/>
      <c r="D119" s="105" t="s">
        <v>106</v>
      </c>
      <c r="E119" s="106">
        <f>E118</f>
        <v>186812.997</v>
      </c>
      <c r="F119" s="107"/>
      <c r="T119" s="11"/>
    </row>
    <row r="120" spans="1:20" ht="30" x14ac:dyDescent="0.25">
      <c r="A120" s="151"/>
      <c r="B120" s="175"/>
      <c r="C120" s="178"/>
      <c r="D120" s="105" t="s">
        <v>107</v>
      </c>
      <c r="E120" s="106"/>
      <c r="F120" s="107"/>
      <c r="G120" s="43"/>
      <c r="T120" s="11"/>
    </row>
    <row r="121" spans="1:20" ht="45" x14ac:dyDescent="0.25">
      <c r="A121" s="151"/>
      <c r="B121" s="175"/>
      <c r="C121" s="178"/>
      <c r="D121" s="105" t="s">
        <v>108</v>
      </c>
      <c r="E121" s="106"/>
      <c r="F121" s="107"/>
      <c r="G121" s="43"/>
      <c r="T121" s="11"/>
    </row>
    <row r="122" spans="1:20" ht="30" x14ac:dyDescent="0.25">
      <c r="A122" s="151"/>
      <c r="B122" s="175"/>
      <c r="C122" s="178"/>
      <c r="D122" s="103" t="s">
        <v>4</v>
      </c>
      <c r="E122" s="104">
        <v>9832.2630000000008</v>
      </c>
      <c r="F122" s="96"/>
      <c r="G122" s="44">
        <v>0.05</v>
      </c>
      <c r="T122" s="11"/>
    </row>
    <row r="123" spans="1:20" ht="30" x14ac:dyDescent="0.25">
      <c r="A123" s="151"/>
      <c r="B123" s="175"/>
      <c r="C123" s="178"/>
      <c r="D123" s="103" t="s">
        <v>6</v>
      </c>
      <c r="E123" s="104"/>
      <c r="F123" s="96"/>
      <c r="G123" s="43"/>
      <c r="T123" s="11"/>
    </row>
    <row r="124" spans="1:20" ht="30" x14ac:dyDescent="0.25">
      <c r="A124" s="151"/>
      <c r="B124" s="176"/>
      <c r="C124" s="179"/>
      <c r="D124" s="103" t="s">
        <v>5</v>
      </c>
      <c r="E124" s="104"/>
      <c r="F124" s="96"/>
      <c r="G124" s="43"/>
      <c r="T124" s="11"/>
    </row>
    <row r="125" spans="1:20" ht="15.75" x14ac:dyDescent="0.25">
      <c r="A125" s="151">
        <v>13</v>
      </c>
      <c r="B125" s="174" t="s">
        <v>35</v>
      </c>
      <c r="C125" s="177" t="s">
        <v>36</v>
      </c>
      <c r="D125" s="103" t="s">
        <v>9</v>
      </c>
      <c r="E125" s="104">
        <f>E126+E130+E131+E132</f>
        <v>226286</v>
      </c>
      <c r="F125" s="99">
        <f>F126+F130+F131+F132</f>
        <v>0</v>
      </c>
      <c r="G125" s="43"/>
      <c r="T125" s="11"/>
    </row>
    <row r="126" spans="1:20" ht="15.75" x14ac:dyDescent="0.25">
      <c r="A126" s="151"/>
      <c r="B126" s="175"/>
      <c r="C126" s="178"/>
      <c r="D126" s="103" t="s">
        <v>3</v>
      </c>
      <c r="E126" s="104">
        <v>214971.7</v>
      </c>
      <c r="F126" s="99">
        <f>F127+F128+F129</f>
        <v>0</v>
      </c>
      <c r="G126" s="44">
        <v>0.95</v>
      </c>
      <c r="T126" s="11"/>
    </row>
    <row r="127" spans="1:20" ht="15.75" x14ac:dyDescent="0.25">
      <c r="A127" s="151"/>
      <c r="B127" s="175"/>
      <c r="C127" s="178"/>
      <c r="D127" s="105" t="s">
        <v>106</v>
      </c>
      <c r="E127" s="106">
        <f>E126</f>
        <v>214971.7</v>
      </c>
      <c r="F127" s="107"/>
      <c r="T127" s="11"/>
    </row>
    <row r="128" spans="1:20" ht="30" x14ac:dyDescent="0.25">
      <c r="A128" s="151"/>
      <c r="B128" s="175"/>
      <c r="C128" s="178"/>
      <c r="D128" s="105" t="s">
        <v>107</v>
      </c>
      <c r="E128" s="106"/>
      <c r="F128" s="107"/>
      <c r="G128" s="43"/>
      <c r="T128" s="11"/>
    </row>
    <row r="129" spans="1:20" ht="45" x14ac:dyDescent="0.25">
      <c r="A129" s="151"/>
      <c r="B129" s="175"/>
      <c r="C129" s="178"/>
      <c r="D129" s="105" t="s">
        <v>108</v>
      </c>
      <c r="E129" s="106"/>
      <c r="F129" s="107"/>
      <c r="G129" s="43"/>
      <c r="T129" s="11"/>
    </row>
    <row r="130" spans="1:20" ht="30" x14ac:dyDescent="0.25">
      <c r="A130" s="151"/>
      <c r="B130" s="175"/>
      <c r="C130" s="178"/>
      <c r="D130" s="103" t="s">
        <v>4</v>
      </c>
      <c r="E130" s="104">
        <v>11314.3</v>
      </c>
      <c r="F130" s="96"/>
      <c r="G130" s="44">
        <v>0.05</v>
      </c>
      <c r="T130" s="11"/>
    </row>
    <row r="131" spans="1:20" ht="30" x14ac:dyDescent="0.25">
      <c r="A131" s="151"/>
      <c r="B131" s="175"/>
      <c r="C131" s="178"/>
      <c r="D131" s="103" t="s">
        <v>6</v>
      </c>
      <c r="E131" s="104"/>
      <c r="F131" s="96"/>
      <c r="G131" s="43"/>
      <c r="T131" s="11"/>
    </row>
    <row r="132" spans="1:20" ht="30" x14ac:dyDescent="0.25">
      <c r="A132" s="151"/>
      <c r="B132" s="176"/>
      <c r="C132" s="179"/>
      <c r="D132" s="103" t="s">
        <v>5</v>
      </c>
      <c r="E132" s="104"/>
      <c r="F132" s="96"/>
      <c r="G132" s="43"/>
      <c r="T132" s="11"/>
    </row>
    <row r="133" spans="1:20" ht="15.75" x14ac:dyDescent="0.25">
      <c r="A133" s="151">
        <v>14</v>
      </c>
      <c r="B133" s="174" t="s">
        <v>37</v>
      </c>
      <c r="C133" s="177" t="s">
        <v>38</v>
      </c>
      <c r="D133" s="103" t="s">
        <v>9</v>
      </c>
      <c r="E133" s="104">
        <f>E134+E138+E139+E140</f>
        <v>6000</v>
      </c>
      <c r="F133" s="133">
        <f>F138</f>
        <v>447.16199999999998</v>
      </c>
      <c r="G133" s="43"/>
      <c r="T133" s="11"/>
    </row>
    <row r="134" spans="1:20" ht="15.75" x14ac:dyDescent="0.25">
      <c r="A134" s="151"/>
      <c r="B134" s="175"/>
      <c r="C134" s="178"/>
      <c r="D134" s="103" t="s">
        <v>3</v>
      </c>
      <c r="E134" s="104"/>
      <c r="F134" s="96"/>
      <c r="G134" s="43"/>
      <c r="T134" s="11"/>
    </row>
    <row r="135" spans="1:20" ht="15.75" x14ac:dyDescent="0.25">
      <c r="A135" s="151"/>
      <c r="B135" s="175"/>
      <c r="C135" s="178"/>
      <c r="D135" s="105" t="s">
        <v>106</v>
      </c>
      <c r="E135" s="106"/>
      <c r="F135" s="107"/>
      <c r="G135" s="43"/>
      <c r="T135" s="11"/>
    </row>
    <row r="136" spans="1:20" ht="30" x14ac:dyDescent="0.25">
      <c r="A136" s="151"/>
      <c r="B136" s="175"/>
      <c r="C136" s="178"/>
      <c r="D136" s="105" t="s">
        <v>107</v>
      </c>
      <c r="E136" s="106"/>
      <c r="F136" s="107"/>
      <c r="G136" s="43"/>
      <c r="T136" s="11"/>
    </row>
    <row r="137" spans="1:20" ht="45" x14ac:dyDescent="0.25">
      <c r="A137" s="151"/>
      <c r="B137" s="175"/>
      <c r="C137" s="178"/>
      <c r="D137" s="105" t="s">
        <v>108</v>
      </c>
      <c r="E137" s="106"/>
      <c r="F137" s="107"/>
      <c r="G137" s="43"/>
      <c r="T137" s="11"/>
    </row>
    <row r="138" spans="1:20" ht="30" x14ac:dyDescent="0.25">
      <c r="A138" s="151"/>
      <c r="B138" s="175"/>
      <c r="C138" s="178"/>
      <c r="D138" s="103" t="s">
        <v>4</v>
      </c>
      <c r="E138" s="104">
        <v>6000</v>
      </c>
      <c r="F138" s="96">
        <v>447.16199999999998</v>
      </c>
      <c r="G138" s="43"/>
      <c r="T138" s="11"/>
    </row>
    <row r="139" spans="1:20" ht="30" x14ac:dyDescent="0.25">
      <c r="A139" s="151"/>
      <c r="B139" s="175"/>
      <c r="C139" s="178"/>
      <c r="D139" s="103" t="s">
        <v>6</v>
      </c>
      <c r="E139" s="104"/>
      <c r="F139" s="96"/>
      <c r="G139" s="43"/>
      <c r="T139" s="11"/>
    </row>
    <row r="140" spans="1:20" ht="30" x14ac:dyDescent="0.25">
      <c r="A140" s="151"/>
      <c r="B140" s="176"/>
      <c r="C140" s="179"/>
      <c r="D140" s="103" t="s">
        <v>5</v>
      </c>
      <c r="E140" s="104"/>
      <c r="F140" s="96"/>
      <c r="G140" s="43"/>
      <c r="T140" s="11"/>
    </row>
    <row r="141" spans="1:20" ht="15.75" x14ac:dyDescent="0.25">
      <c r="A141" s="151">
        <v>15</v>
      </c>
      <c r="B141" s="154" t="s">
        <v>39</v>
      </c>
      <c r="C141" s="157" t="s">
        <v>40</v>
      </c>
      <c r="D141" s="78" t="s">
        <v>9</v>
      </c>
      <c r="E141" s="79">
        <f>E142+E146+E147+E148</f>
        <v>57669.555999999997</v>
      </c>
      <c r="F141" s="86">
        <f>F146</f>
        <v>26436.448980000001</v>
      </c>
      <c r="G141" s="43"/>
      <c r="T141" s="11"/>
    </row>
    <row r="142" spans="1:20" ht="15.75" x14ac:dyDescent="0.25">
      <c r="A142" s="151"/>
      <c r="B142" s="155"/>
      <c r="C142" s="158"/>
      <c r="D142" s="78" t="s">
        <v>3</v>
      </c>
      <c r="E142" s="79"/>
      <c r="F142" s="80"/>
      <c r="G142" s="43"/>
      <c r="T142" s="11"/>
    </row>
    <row r="143" spans="1:20" ht="15.75" x14ac:dyDescent="0.25">
      <c r="A143" s="151"/>
      <c r="B143" s="155"/>
      <c r="C143" s="158"/>
      <c r="D143" s="81" t="s">
        <v>106</v>
      </c>
      <c r="E143" s="82"/>
      <c r="F143" s="83"/>
      <c r="G143" s="43"/>
      <c r="T143" s="11"/>
    </row>
    <row r="144" spans="1:20" ht="30" x14ac:dyDescent="0.25">
      <c r="A144" s="151"/>
      <c r="B144" s="155"/>
      <c r="C144" s="158"/>
      <c r="D144" s="81" t="s">
        <v>107</v>
      </c>
      <c r="E144" s="82"/>
      <c r="F144" s="83"/>
      <c r="G144" s="43"/>
      <c r="T144" s="11"/>
    </row>
    <row r="145" spans="1:23" ht="45" x14ac:dyDescent="0.25">
      <c r="A145" s="151"/>
      <c r="B145" s="155"/>
      <c r="C145" s="158"/>
      <c r="D145" s="81" t="s">
        <v>108</v>
      </c>
      <c r="E145" s="82"/>
      <c r="F145" s="83"/>
      <c r="G145" s="43"/>
      <c r="T145" s="11"/>
    </row>
    <row r="146" spans="1:23" ht="30" x14ac:dyDescent="0.25">
      <c r="A146" s="151"/>
      <c r="B146" s="155"/>
      <c r="C146" s="158"/>
      <c r="D146" s="78" t="s">
        <v>4</v>
      </c>
      <c r="E146" s="79">
        <v>57669.555999999997</v>
      </c>
      <c r="F146" s="80">
        <v>26436.448980000001</v>
      </c>
      <c r="G146" s="43"/>
      <c r="T146" s="11"/>
    </row>
    <row r="147" spans="1:23" ht="30" x14ac:dyDescent="0.25">
      <c r="A147" s="151"/>
      <c r="B147" s="155"/>
      <c r="C147" s="158"/>
      <c r="D147" s="78" t="s">
        <v>6</v>
      </c>
      <c r="E147" s="79"/>
      <c r="F147" s="80"/>
      <c r="G147" s="43"/>
      <c r="T147" s="11"/>
    </row>
    <row r="148" spans="1:23" ht="30" x14ac:dyDescent="0.25">
      <c r="A148" s="151"/>
      <c r="B148" s="156"/>
      <c r="C148" s="159"/>
      <c r="D148" s="78" t="s">
        <v>5</v>
      </c>
      <c r="E148" s="79"/>
      <c r="F148" s="80"/>
      <c r="G148" s="43"/>
      <c r="T148" s="11"/>
    </row>
    <row r="149" spans="1:23" ht="15.75" x14ac:dyDescent="0.25">
      <c r="A149" s="151">
        <v>16</v>
      </c>
      <c r="B149" s="154" t="s">
        <v>41</v>
      </c>
      <c r="C149" s="157" t="s">
        <v>42</v>
      </c>
      <c r="D149" s="78" t="s">
        <v>9</v>
      </c>
      <c r="E149" s="79">
        <f>E150+E154+E155+E156</f>
        <v>74048.070000000007</v>
      </c>
      <c r="F149" s="80">
        <f>F154</f>
        <v>9990.5422299999991</v>
      </c>
      <c r="G149" s="80">
        <f>E149+E157+E165</f>
        <v>84712.71</v>
      </c>
      <c r="H149" s="80">
        <f>F149+F157+F165</f>
        <v>11118.40323</v>
      </c>
      <c r="T149" s="11"/>
    </row>
    <row r="150" spans="1:23" ht="15.75" x14ac:dyDescent="0.25">
      <c r="A150" s="151"/>
      <c r="B150" s="155"/>
      <c r="C150" s="158"/>
      <c r="D150" s="78" t="s">
        <v>3</v>
      </c>
      <c r="E150" s="79"/>
      <c r="F150" s="80"/>
      <c r="G150" s="80">
        <f>E166</f>
        <v>7147.4009999999998</v>
      </c>
      <c r="T150" s="11"/>
    </row>
    <row r="151" spans="1:23" ht="15.75" x14ac:dyDescent="0.25">
      <c r="A151" s="151"/>
      <c r="B151" s="155"/>
      <c r="C151" s="158"/>
      <c r="D151" s="81" t="s">
        <v>106</v>
      </c>
      <c r="E151" s="82"/>
      <c r="F151" s="82"/>
      <c r="G151" s="43"/>
      <c r="T151" s="11"/>
    </row>
    <row r="152" spans="1:23" ht="30" x14ac:dyDescent="0.25">
      <c r="A152" s="151"/>
      <c r="B152" s="155"/>
      <c r="C152" s="158"/>
      <c r="D152" s="81" t="s">
        <v>107</v>
      </c>
      <c r="E152" s="82"/>
      <c r="F152" s="82"/>
      <c r="G152" s="43"/>
      <c r="T152" s="11"/>
    </row>
    <row r="153" spans="1:23" ht="45" x14ac:dyDescent="0.25">
      <c r="A153" s="151"/>
      <c r="B153" s="155"/>
      <c r="C153" s="158"/>
      <c r="D153" s="81" t="s">
        <v>108</v>
      </c>
      <c r="E153" s="94"/>
      <c r="F153" s="95"/>
      <c r="T153" s="11"/>
      <c r="U153" s="15"/>
      <c r="V153" s="15"/>
      <c r="W153" s="15"/>
    </row>
    <row r="154" spans="1:23" ht="30" x14ac:dyDescent="0.25">
      <c r="A154" s="151"/>
      <c r="B154" s="155"/>
      <c r="C154" s="158"/>
      <c r="D154" s="78" t="s">
        <v>4</v>
      </c>
      <c r="E154" s="96">
        <v>74048.070000000007</v>
      </c>
      <c r="F154" s="85">
        <v>9990.5422299999991</v>
      </c>
      <c r="G154" s="80">
        <f>E154+E162+E170</f>
        <v>77565.309000000008</v>
      </c>
      <c r="H154" s="80">
        <f>F154+F162+F170</f>
        <v>11118.40323</v>
      </c>
      <c r="T154" s="11"/>
      <c r="U154" s="15"/>
      <c r="V154" s="15"/>
      <c r="W154" s="15"/>
    </row>
    <row r="155" spans="1:23" ht="30" x14ac:dyDescent="0.25">
      <c r="A155" s="151"/>
      <c r="B155" s="155"/>
      <c r="C155" s="158"/>
      <c r="D155" s="78" t="s">
        <v>6</v>
      </c>
      <c r="E155" s="79"/>
      <c r="F155" s="79"/>
      <c r="G155" s="43"/>
      <c r="T155" s="11"/>
    </row>
    <row r="156" spans="1:23" ht="30" x14ac:dyDescent="0.25">
      <c r="A156" s="151"/>
      <c r="B156" s="156"/>
      <c r="C156" s="159"/>
      <c r="D156" s="78" t="s">
        <v>5</v>
      </c>
      <c r="E156" s="79"/>
      <c r="F156" s="79"/>
      <c r="G156" s="43"/>
      <c r="T156" s="11"/>
    </row>
    <row r="157" spans="1:23" ht="15.75" x14ac:dyDescent="0.25">
      <c r="A157" s="151">
        <v>17</v>
      </c>
      <c r="B157" s="139" t="s">
        <v>43</v>
      </c>
      <c r="C157" s="186" t="s">
        <v>44</v>
      </c>
      <c r="D157" s="72" t="s">
        <v>9</v>
      </c>
      <c r="E157" s="73">
        <f>E158+E162+E163+E164</f>
        <v>3141.06</v>
      </c>
      <c r="F157" s="74">
        <f>F158+F162+F163+F164</f>
        <v>1127.8610000000001</v>
      </c>
      <c r="G157" s="43"/>
      <c r="T157" s="11"/>
    </row>
    <row r="158" spans="1:23" ht="28.5" x14ac:dyDescent="0.25">
      <c r="A158" s="151"/>
      <c r="B158" s="140"/>
      <c r="C158" s="187"/>
      <c r="D158" s="72" t="s">
        <v>3</v>
      </c>
      <c r="E158" s="73">
        <v>0</v>
      </c>
      <c r="F158" s="74">
        <f>F161</f>
        <v>0</v>
      </c>
      <c r="G158" s="44">
        <v>0.95</v>
      </c>
      <c r="I158" s="12"/>
      <c r="T158" s="11"/>
    </row>
    <row r="159" spans="1:23" ht="15.75" x14ac:dyDescent="0.25">
      <c r="A159" s="151"/>
      <c r="B159" s="140"/>
      <c r="C159" s="187"/>
      <c r="D159" s="75" t="s">
        <v>106</v>
      </c>
      <c r="E159" s="76"/>
      <c r="F159" s="77"/>
      <c r="G159" s="43"/>
      <c r="T159" s="11"/>
    </row>
    <row r="160" spans="1:23" ht="30" x14ac:dyDescent="0.25">
      <c r="A160" s="151"/>
      <c r="B160" s="140"/>
      <c r="C160" s="187"/>
      <c r="D160" s="75" t="s">
        <v>107</v>
      </c>
      <c r="E160" s="76"/>
      <c r="F160" s="77"/>
      <c r="G160" s="43"/>
      <c r="T160" s="11"/>
    </row>
    <row r="161" spans="1:20" ht="45" x14ac:dyDescent="0.25">
      <c r="A161" s="151"/>
      <c r="B161" s="140"/>
      <c r="C161" s="187"/>
      <c r="D161" s="75" t="s">
        <v>108</v>
      </c>
      <c r="E161" s="76">
        <f>E158</f>
        <v>0</v>
      </c>
      <c r="F161" s="77"/>
      <c r="G161" s="43"/>
      <c r="T161" s="11"/>
    </row>
    <row r="162" spans="1:20" ht="28.5" x14ac:dyDescent="0.25">
      <c r="A162" s="151"/>
      <c r="B162" s="140"/>
      <c r="C162" s="187"/>
      <c r="D162" s="72" t="s">
        <v>4</v>
      </c>
      <c r="E162" s="73">
        <v>3141.06</v>
      </c>
      <c r="F162" s="114">
        <v>1127.8610000000001</v>
      </c>
      <c r="G162" s="44" t="s">
        <v>111</v>
      </c>
      <c r="H162" s="29"/>
      <c r="T162" s="11"/>
    </row>
    <row r="163" spans="1:20" ht="28.5" x14ac:dyDescent="0.25">
      <c r="A163" s="151"/>
      <c r="B163" s="140"/>
      <c r="C163" s="187"/>
      <c r="D163" s="72" t="s">
        <v>6</v>
      </c>
      <c r="E163" s="73"/>
      <c r="F163" s="74"/>
      <c r="G163" s="43"/>
      <c r="T163" s="11"/>
    </row>
    <row r="164" spans="1:20" ht="28.5" x14ac:dyDescent="0.25">
      <c r="A164" s="151"/>
      <c r="B164" s="141"/>
      <c r="C164" s="188"/>
      <c r="D164" s="72" t="s">
        <v>5</v>
      </c>
      <c r="E164" s="73"/>
      <c r="F164" s="74"/>
      <c r="G164" s="43"/>
      <c r="T164" s="11"/>
    </row>
    <row r="165" spans="1:20" ht="15.75" x14ac:dyDescent="0.25">
      <c r="A165" s="136"/>
      <c r="B165" s="139" t="s">
        <v>122</v>
      </c>
      <c r="C165" s="142" t="s">
        <v>123</v>
      </c>
      <c r="D165" s="78" t="s">
        <v>9</v>
      </c>
      <c r="E165" s="79">
        <f>E166+E170+E171+E172</f>
        <v>7523.58</v>
      </c>
      <c r="F165" s="80">
        <f>F170</f>
        <v>0</v>
      </c>
      <c r="G165" s="43"/>
      <c r="T165" s="11"/>
    </row>
    <row r="166" spans="1:20" ht="15.75" x14ac:dyDescent="0.25">
      <c r="A166" s="137"/>
      <c r="B166" s="140"/>
      <c r="C166" s="143"/>
      <c r="D166" s="78" t="s">
        <v>3</v>
      </c>
      <c r="E166" s="79">
        <v>7147.4009999999998</v>
      </c>
      <c r="F166" s="80"/>
      <c r="G166" s="43" t="s">
        <v>124</v>
      </c>
      <c r="T166" s="11"/>
    </row>
    <row r="167" spans="1:20" ht="15.75" x14ac:dyDescent="0.25">
      <c r="A167" s="137"/>
      <c r="B167" s="140"/>
      <c r="C167" s="143"/>
      <c r="D167" s="81" t="s">
        <v>106</v>
      </c>
      <c r="E167" s="82"/>
      <c r="F167" s="82"/>
      <c r="G167" s="43"/>
      <c r="T167" s="11"/>
    </row>
    <row r="168" spans="1:20" ht="30" x14ac:dyDescent="0.25">
      <c r="A168" s="137"/>
      <c r="B168" s="140"/>
      <c r="C168" s="143"/>
      <c r="D168" s="81" t="s">
        <v>107</v>
      </c>
      <c r="E168" s="82"/>
      <c r="F168" s="82"/>
      <c r="G168" s="43"/>
      <c r="T168" s="11"/>
    </row>
    <row r="169" spans="1:20" ht="45" x14ac:dyDescent="0.25">
      <c r="A169" s="137"/>
      <c r="B169" s="140"/>
      <c r="C169" s="143"/>
      <c r="D169" s="81" t="s">
        <v>108</v>
      </c>
      <c r="E169" s="94"/>
      <c r="F169" s="95"/>
      <c r="G169" s="43"/>
      <c r="T169" s="11"/>
    </row>
    <row r="170" spans="1:20" ht="30" x14ac:dyDescent="0.25">
      <c r="A170" s="137"/>
      <c r="B170" s="140"/>
      <c r="C170" s="143"/>
      <c r="D170" s="78" t="s">
        <v>4</v>
      </c>
      <c r="E170" s="96">
        <v>376.17899999999997</v>
      </c>
      <c r="F170" s="79"/>
      <c r="G170" s="43"/>
      <c r="T170" s="11"/>
    </row>
    <row r="171" spans="1:20" ht="30" x14ac:dyDescent="0.25">
      <c r="A171" s="137"/>
      <c r="B171" s="140"/>
      <c r="C171" s="143"/>
      <c r="D171" s="78" t="s">
        <v>6</v>
      </c>
      <c r="E171" s="79"/>
      <c r="F171" s="79"/>
      <c r="G171" s="43"/>
      <c r="T171" s="11"/>
    </row>
    <row r="172" spans="1:20" ht="30" x14ac:dyDescent="0.25">
      <c r="A172" s="138"/>
      <c r="B172" s="141"/>
      <c r="C172" s="144"/>
      <c r="D172" s="78" t="s">
        <v>5</v>
      </c>
      <c r="E172" s="79"/>
      <c r="F172" s="79"/>
      <c r="G172" s="43"/>
      <c r="T172" s="11"/>
    </row>
    <row r="173" spans="1:20" ht="15.75" x14ac:dyDescent="0.25">
      <c r="A173" s="151">
        <v>18</v>
      </c>
      <c r="B173" s="154" t="s">
        <v>45</v>
      </c>
      <c r="C173" s="157" t="s">
        <v>48</v>
      </c>
      <c r="D173" s="78" t="s">
        <v>9</v>
      </c>
      <c r="E173" s="79">
        <f>E174+E178+E179+E180</f>
        <v>21148.294999999998</v>
      </c>
      <c r="F173" s="80">
        <f>F178</f>
        <v>11500</v>
      </c>
      <c r="G173" s="43"/>
      <c r="T173" s="11"/>
    </row>
    <row r="174" spans="1:20" ht="15.75" x14ac:dyDescent="0.25">
      <c r="A174" s="151"/>
      <c r="B174" s="155"/>
      <c r="C174" s="158"/>
      <c r="D174" s="78" t="s">
        <v>3</v>
      </c>
      <c r="E174" s="79"/>
      <c r="F174" s="80"/>
      <c r="G174" s="43"/>
      <c r="T174" s="11"/>
    </row>
    <row r="175" spans="1:20" ht="15.75" x14ac:dyDescent="0.25">
      <c r="A175" s="151"/>
      <c r="B175" s="155"/>
      <c r="C175" s="158"/>
      <c r="D175" s="81" t="s">
        <v>106</v>
      </c>
      <c r="E175" s="82"/>
      <c r="F175" s="83"/>
      <c r="G175" s="43"/>
      <c r="H175" s="30">
        <f>7527895/100*95</f>
        <v>7151500.25</v>
      </c>
      <c r="T175" s="11"/>
    </row>
    <row r="176" spans="1:20" ht="30" x14ac:dyDescent="0.25">
      <c r="A176" s="151"/>
      <c r="B176" s="155"/>
      <c r="C176" s="158"/>
      <c r="D176" s="81" t="s">
        <v>107</v>
      </c>
      <c r="E176" s="82"/>
      <c r="F176" s="83"/>
      <c r="G176" s="43"/>
      <c r="H176" s="30">
        <f>7527895/100*5</f>
        <v>376394.75</v>
      </c>
      <c r="T176" s="11"/>
    </row>
    <row r="177" spans="1:20" ht="45" x14ac:dyDescent="0.25">
      <c r="A177" s="151"/>
      <c r="B177" s="155"/>
      <c r="C177" s="158"/>
      <c r="D177" s="81" t="s">
        <v>108</v>
      </c>
      <c r="E177" s="82"/>
      <c r="F177" s="83"/>
      <c r="G177" s="43"/>
      <c r="T177" s="11"/>
    </row>
    <row r="178" spans="1:20" ht="30" x14ac:dyDescent="0.25">
      <c r="A178" s="151"/>
      <c r="B178" s="155"/>
      <c r="C178" s="158"/>
      <c r="D178" s="78" t="s">
        <v>4</v>
      </c>
      <c r="E178" s="96">
        <v>21148.294999999998</v>
      </c>
      <c r="F178" s="86">
        <v>11500</v>
      </c>
      <c r="G178" s="43"/>
      <c r="T178" s="11"/>
    </row>
    <row r="179" spans="1:20" ht="30" x14ac:dyDescent="0.25">
      <c r="A179" s="151"/>
      <c r="B179" s="155"/>
      <c r="C179" s="158"/>
      <c r="D179" s="78" t="s">
        <v>6</v>
      </c>
      <c r="E179" s="79"/>
      <c r="F179" s="80"/>
      <c r="G179" s="43"/>
      <c r="T179" s="11"/>
    </row>
    <row r="180" spans="1:20" ht="30" x14ac:dyDescent="0.25">
      <c r="A180" s="151"/>
      <c r="B180" s="156"/>
      <c r="C180" s="159"/>
      <c r="D180" s="78" t="s">
        <v>5</v>
      </c>
      <c r="E180" s="79"/>
      <c r="F180" s="80"/>
      <c r="G180" s="43"/>
      <c r="T180" s="11"/>
    </row>
    <row r="181" spans="1:20" ht="15.75" x14ac:dyDescent="0.25">
      <c r="A181" s="151">
        <v>19</v>
      </c>
      <c r="B181" s="154" t="s">
        <v>46</v>
      </c>
      <c r="C181" s="157" t="s">
        <v>47</v>
      </c>
      <c r="D181" s="78" t="s">
        <v>9</v>
      </c>
      <c r="E181" s="79">
        <f>E182+E186+E187+E188</f>
        <v>4694.0694999999996</v>
      </c>
      <c r="F181" s="80"/>
      <c r="G181" s="43"/>
      <c r="H181" s="34">
        <f>F181+F189</f>
        <v>0</v>
      </c>
      <c r="T181" s="11"/>
    </row>
    <row r="182" spans="1:20" ht="15.75" x14ac:dyDescent="0.25">
      <c r="A182" s="151"/>
      <c r="B182" s="155"/>
      <c r="C182" s="158"/>
      <c r="D182" s="78" t="s">
        <v>3</v>
      </c>
      <c r="E182" s="96">
        <v>4459.366</v>
      </c>
      <c r="F182" s="80"/>
      <c r="G182" s="44">
        <v>0.95</v>
      </c>
      <c r="T182" s="11"/>
    </row>
    <row r="183" spans="1:20" ht="15.75" x14ac:dyDescent="0.25">
      <c r="A183" s="151"/>
      <c r="B183" s="155"/>
      <c r="C183" s="158"/>
      <c r="D183" s="81" t="s">
        <v>106</v>
      </c>
      <c r="E183" s="82">
        <f>E182</f>
        <v>4459.366</v>
      </c>
      <c r="F183" s="128"/>
      <c r="G183" s="43"/>
      <c r="T183" s="11"/>
    </row>
    <row r="184" spans="1:20" ht="30" x14ac:dyDescent="0.25">
      <c r="A184" s="151"/>
      <c r="B184" s="155"/>
      <c r="C184" s="158"/>
      <c r="D184" s="81" t="s">
        <v>107</v>
      </c>
      <c r="E184" s="82"/>
      <c r="F184" s="83"/>
      <c r="G184" s="43"/>
      <c r="T184" s="11"/>
    </row>
    <row r="185" spans="1:20" ht="45" x14ac:dyDescent="0.25">
      <c r="A185" s="151"/>
      <c r="B185" s="155"/>
      <c r="C185" s="158"/>
      <c r="D185" s="81" t="s">
        <v>108</v>
      </c>
      <c r="E185" s="82"/>
      <c r="F185" s="83"/>
      <c r="G185" s="43"/>
      <c r="T185" s="11"/>
    </row>
    <row r="186" spans="1:20" ht="30" x14ac:dyDescent="0.25">
      <c r="A186" s="151"/>
      <c r="B186" s="155"/>
      <c r="C186" s="158"/>
      <c r="D186" s="78" t="s">
        <v>4</v>
      </c>
      <c r="E186" s="96">
        <v>234.70349999999999</v>
      </c>
      <c r="F186" s="127"/>
      <c r="G186" s="44">
        <v>0.05</v>
      </c>
      <c r="T186" s="11"/>
    </row>
    <row r="187" spans="1:20" ht="30" x14ac:dyDescent="0.25">
      <c r="A187" s="151"/>
      <c r="B187" s="155"/>
      <c r="C187" s="158"/>
      <c r="D187" s="78" t="s">
        <v>6</v>
      </c>
      <c r="E187" s="79"/>
      <c r="F187" s="80"/>
      <c r="G187" s="43"/>
      <c r="T187" s="11"/>
    </row>
    <row r="188" spans="1:20" ht="30" x14ac:dyDescent="0.25">
      <c r="A188" s="151"/>
      <c r="B188" s="156"/>
      <c r="C188" s="159"/>
      <c r="D188" s="78" t="s">
        <v>5</v>
      </c>
      <c r="E188" s="79"/>
      <c r="F188" s="80"/>
      <c r="G188" s="43"/>
      <c r="T188" s="11"/>
    </row>
    <row r="189" spans="1:20" ht="15.75" x14ac:dyDescent="0.25">
      <c r="A189" s="151">
        <v>20</v>
      </c>
      <c r="B189" s="154" t="s">
        <v>49</v>
      </c>
      <c r="C189" s="157" t="s">
        <v>50</v>
      </c>
      <c r="D189" s="78" t="s">
        <v>9</v>
      </c>
      <c r="E189" s="79">
        <f>E190+E194+E195+E196</f>
        <v>6754.88</v>
      </c>
      <c r="F189" s="80"/>
      <c r="G189" s="43"/>
      <c r="T189" s="11"/>
    </row>
    <row r="190" spans="1:20" ht="15.75" x14ac:dyDescent="0.25">
      <c r="A190" s="151"/>
      <c r="B190" s="155"/>
      <c r="C190" s="158"/>
      <c r="D190" s="78" t="s">
        <v>3</v>
      </c>
      <c r="E190" s="96">
        <v>6417.1360000000004</v>
      </c>
      <c r="F190" s="80"/>
      <c r="G190" s="43">
        <v>0.95</v>
      </c>
      <c r="T190" s="11"/>
    </row>
    <row r="191" spans="1:20" ht="15.75" x14ac:dyDescent="0.25">
      <c r="A191" s="151"/>
      <c r="B191" s="155"/>
      <c r="C191" s="158"/>
      <c r="D191" s="81" t="s">
        <v>106</v>
      </c>
      <c r="E191" s="82">
        <f>E190</f>
        <v>6417.1360000000004</v>
      </c>
      <c r="F191" s="83"/>
      <c r="T191" s="11"/>
    </row>
    <row r="192" spans="1:20" ht="30" x14ac:dyDescent="0.25">
      <c r="A192" s="151"/>
      <c r="B192" s="155"/>
      <c r="C192" s="158"/>
      <c r="D192" s="81" t="s">
        <v>107</v>
      </c>
      <c r="E192" s="82"/>
      <c r="F192" s="83"/>
      <c r="G192" s="43"/>
      <c r="T192" s="11"/>
    </row>
    <row r="193" spans="1:20" ht="45" x14ac:dyDescent="0.25">
      <c r="A193" s="151"/>
      <c r="B193" s="155"/>
      <c r="C193" s="158"/>
      <c r="D193" s="81" t="s">
        <v>108</v>
      </c>
      <c r="E193" s="82"/>
      <c r="F193" s="83"/>
      <c r="G193" s="43"/>
      <c r="T193" s="11"/>
    </row>
    <row r="194" spans="1:20" ht="30" x14ac:dyDescent="0.25">
      <c r="A194" s="151"/>
      <c r="B194" s="155"/>
      <c r="C194" s="158"/>
      <c r="D194" s="78" t="s">
        <v>4</v>
      </c>
      <c r="E194" s="96">
        <v>337.74400000000003</v>
      </c>
      <c r="F194" s="127"/>
      <c r="G194" s="43">
        <v>0.05</v>
      </c>
      <c r="T194" s="11"/>
    </row>
    <row r="195" spans="1:20" ht="30" x14ac:dyDescent="0.25">
      <c r="A195" s="151"/>
      <c r="B195" s="155"/>
      <c r="C195" s="158"/>
      <c r="D195" s="78" t="s">
        <v>6</v>
      </c>
      <c r="E195" s="79"/>
      <c r="F195" s="80"/>
      <c r="G195" s="43"/>
      <c r="T195" s="11"/>
    </row>
    <row r="196" spans="1:20" ht="30" x14ac:dyDescent="0.25">
      <c r="A196" s="151"/>
      <c r="B196" s="156"/>
      <c r="C196" s="159"/>
      <c r="D196" s="78" t="s">
        <v>5</v>
      </c>
      <c r="E196" s="79"/>
      <c r="F196" s="80"/>
      <c r="G196" s="43"/>
      <c r="T196" s="11"/>
    </row>
    <row r="197" spans="1:20" ht="15.75" x14ac:dyDescent="0.25">
      <c r="A197" s="151">
        <v>21</v>
      </c>
      <c r="B197" s="154" t="s">
        <v>51</v>
      </c>
      <c r="C197" s="157" t="s">
        <v>52</v>
      </c>
      <c r="D197" s="78" t="s">
        <v>9</v>
      </c>
      <c r="E197" s="79">
        <f>E198+E202+E203+E204</f>
        <v>25531.5</v>
      </c>
      <c r="F197" s="79">
        <f>F198+F202+F203+F204</f>
        <v>737.52099999999996</v>
      </c>
      <c r="G197" s="43"/>
      <c r="T197" s="11"/>
    </row>
    <row r="198" spans="1:20" ht="15.75" x14ac:dyDescent="0.25">
      <c r="A198" s="151"/>
      <c r="B198" s="155"/>
      <c r="C198" s="158"/>
      <c r="D198" s="78" t="s">
        <v>3</v>
      </c>
      <c r="E198" s="79">
        <v>5531.5</v>
      </c>
      <c r="F198" s="86">
        <v>737.52099999999996</v>
      </c>
      <c r="G198" s="45">
        <v>0.16420000000000001</v>
      </c>
      <c r="T198" s="11"/>
    </row>
    <row r="199" spans="1:20" ht="15.75" x14ac:dyDescent="0.25">
      <c r="A199" s="151"/>
      <c r="B199" s="155"/>
      <c r="C199" s="158"/>
      <c r="D199" s="81" t="s">
        <v>106</v>
      </c>
      <c r="E199" s="82">
        <f>E198</f>
        <v>5531.5</v>
      </c>
      <c r="F199" s="83"/>
      <c r="T199" s="11"/>
    </row>
    <row r="200" spans="1:20" ht="30" x14ac:dyDescent="0.25">
      <c r="A200" s="151"/>
      <c r="B200" s="155"/>
      <c r="C200" s="158"/>
      <c r="D200" s="81" t="s">
        <v>107</v>
      </c>
      <c r="E200" s="82"/>
      <c r="F200" s="83"/>
      <c r="G200" s="45"/>
      <c r="T200" s="11"/>
    </row>
    <row r="201" spans="1:20" ht="45" x14ac:dyDescent="0.25">
      <c r="A201" s="151"/>
      <c r="B201" s="155"/>
      <c r="C201" s="158"/>
      <c r="D201" s="81" t="s">
        <v>108</v>
      </c>
      <c r="E201" s="82"/>
      <c r="F201" s="83"/>
      <c r="G201" s="45"/>
      <c r="T201" s="11"/>
    </row>
    <row r="202" spans="1:20" ht="30" x14ac:dyDescent="0.25">
      <c r="A202" s="151"/>
      <c r="B202" s="155"/>
      <c r="C202" s="158"/>
      <c r="D202" s="78" t="s">
        <v>4</v>
      </c>
      <c r="E202" s="79">
        <v>20000</v>
      </c>
      <c r="F202" s="80"/>
      <c r="G202" s="45">
        <v>0.83579999999999999</v>
      </c>
      <c r="T202" s="11"/>
    </row>
    <row r="203" spans="1:20" ht="30" x14ac:dyDescent="0.25">
      <c r="A203" s="151"/>
      <c r="B203" s="155"/>
      <c r="C203" s="158"/>
      <c r="D203" s="78" t="s">
        <v>6</v>
      </c>
      <c r="E203" s="79"/>
      <c r="F203" s="80"/>
      <c r="G203" s="43"/>
      <c r="T203" s="11"/>
    </row>
    <row r="204" spans="1:20" ht="30" x14ac:dyDescent="0.25">
      <c r="A204" s="151"/>
      <c r="B204" s="156"/>
      <c r="C204" s="159"/>
      <c r="D204" s="78" t="s">
        <v>5</v>
      </c>
      <c r="E204" s="79"/>
      <c r="F204" s="80"/>
      <c r="G204" s="43"/>
      <c r="T204" s="11"/>
    </row>
    <row r="205" spans="1:20" ht="15.75" x14ac:dyDescent="0.25">
      <c r="A205" s="151">
        <v>22</v>
      </c>
      <c r="B205" s="154" t="s">
        <v>53</v>
      </c>
      <c r="C205" s="168" t="s">
        <v>54</v>
      </c>
      <c r="D205" s="78" t="s">
        <v>9</v>
      </c>
      <c r="E205" s="79">
        <f>E206+E210+E211+E212</f>
        <v>38075.56205</v>
      </c>
      <c r="F205" s="80">
        <f>F210</f>
        <v>5629.4817999999996</v>
      </c>
      <c r="G205" s="80">
        <f>E205+E213+E221+E229</f>
        <v>143250.13105</v>
      </c>
      <c r="H205" s="80">
        <f>F205+F213+F221+F229</f>
        <v>16165.3308</v>
      </c>
      <c r="T205" s="11"/>
    </row>
    <row r="206" spans="1:20" ht="15.75" x14ac:dyDescent="0.25">
      <c r="A206" s="151"/>
      <c r="B206" s="155"/>
      <c r="C206" s="169"/>
      <c r="D206" s="78" t="s">
        <v>3</v>
      </c>
      <c r="E206" s="79"/>
      <c r="F206" s="80"/>
      <c r="G206" s="43"/>
      <c r="T206" s="11"/>
    </row>
    <row r="207" spans="1:20" ht="15.75" x14ac:dyDescent="0.25">
      <c r="A207" s="151"/>
      <c r="B207" s="155"/>
      <c r="C207" s="169"/>
      <c r="D207" s="81" t="s">
        <v>106</v>
      </c>
      <c r="E207" s="82"/>
      <c r="F207" s="83"/>
      <c r="G207" s="43"/>
      <c r="T207" s="11"/>
    </row>
    <row r="208" spans="1:20" ht="30" x14ac:dyDescent="0.25">
      <c r="A208" s="151"/>
      <c r="B208" s="155"/>
      <c r="C208" s="169"/>
      <c r="D208" s="81" t="s">
        <v>107</v>
      </c>
      <c r="E208" s="82"/>
      <c r="F208" s="83"/>
      <c r="G208" s="43"/>
      <c r="T208" s="11"/>
    </row>
    <row r="209" spans="1:20" ht="45" x14ac:dyDescent="0.25">
      <c r="A209" s="151"/>
      <c r="B209" s="155"/>
      <c r="C209" s="169"/>
      <c r="D209" s="81" t="s">
        <v>108</v>
      </c>
      <c r="E209" s="82"/>
      <c r="F209" s="83"/>
      <c r="G209" s="43"/>
      <c r="T209" s="11"/>
    </row>
    <row r="210" spans="1:20" ht="30" x14ac:dyDescent="0.25">
      <c r="A210" s="151"/>
      <c r="B210" s="155"/>
      <c r="C210" s="169"/>
      <c r="D210" s="78" t="s">
        <v>4</v>
      </c>
      <c r="E210" s="96">
        <v>38075.56205</v>
      </c>
      <c r="F210" s="86">
        <v>5629.4817999999996</v>
      </c>
      <c r="G210" s="80">
        <f>E210+E218+E226+E234</f>
        <v>143250.13105</v>
      </c>
      <c r="H210" s="80">
        <f>F210+F218+F226+F234</f>
        <v>16165.3308</v>
      </c>
      <c r="T210" s="11"/>
    </row>
    <row r="211" spans="1:20" ht="30" x14ac:dyDescent="0.25">
      <c r="A211" s="151"/>
      <c r="B211" s="155"/>
      <c r="C211" s="169"/>
      <c r="D211" s="78" t="s">
        <v>6</v>
      </c>
      <c r="E211" s="79"/>
      <c r="F211" s="80"/>
      <c r="G211" s="43"/>
      <c r="T211" s="11"/>
    </row>
    <row r="212" spans="1:20" ht="30" x14ac:dyDescent="0.25">
      <c r="A212" s="151"/>
      <c r="B212" s="156"/>
      <c r="C212" s="170"/>
      <c r="D212" s="78" t="s">
        <v>5</v>
      </c>
      <c r="E212" s="79"/>
      <c r="F212" s="80"/>
      <c r="G212" s="43"/>
      <c r="T212" s="11"/>
    </row>
    <row r="213" spans="1:20" ht="15.75" x14ac:dyDescent="0.25">
      <c r="A213" s="151">
        <v>23</v>
      </c>
      <c r="B213" s="154" t="s">
        <v>55</v>
      </c>
      <c r="C213" s="168" t="s">
        <v>56</v>
      </c>
      <c r="D213" s="78" t="s">
        <v>9</v>
      </c>
      <c r="E213" s="79">
        <f>E214+E218+E219+E220</f>
        <v>58180.55</v>
      </c>
      <c r="F213" s="80"/>
      <c r="G213" s="43"/>
      <c r="T213" s="11"/>
    </row>
    <row r="214" spans="1:20" ht="15.75" x14ac:dyDescent="0.25">
      <c r="A214" s="151"/>
      <c r="B214" s="155"/>
      <c r="C214" s="169"/>
      <c r="D214" s="78" t="s">
        <v>3</v>
      </c>
      <c r="E214" s="79"/>
      <c r="F214" s="80"/>
      <c r="G214" s="43"/>
      <c r="T214" s="11"/>
    </row>
    <row r="215" spans="1:20" ht="15.75" x14ac:dyDescent="0.25">
      <c r="A215" s="151"/>
      <c r="B215" s="155"/>
      <c r="C215" s="169"/>
      <c r="D215" s="81" t="s">
        <v>106</v>
      </c>
      <c r="E215" s="82"/>
      <c r="F215" s="83"/>
      <c r="G215" s="43"/>
      <c r="T215" s="11"/>
    </row>
    <row r="216" spans="1:20" ht="30" x14ac:dyDescent="0.25">
      <c r="A216" s="151"/>
      <c r="B216" s="155"/>
      <c r="C216" s="169"/>
      <c r="D216" s="81" t="s">
        <v>107</v>
      </c>
      <c r="E216" s="82"/>
      <c r="F216" s="83"/>
      <c r="G216" s="43"/>
      <c r="T216" s="11"/>
    </row>
    <row r="217" spans="1:20" ht="45" x14ac:dyDescent="0.25">
      <c r="A217" s="151"/>
      <c r="B217" s="155"/>
      <c r="C217" s="169"/>
      <c r="D217" s="81" t="s">
        <v>108</v>
      </c>
      <c r="E217" s="82"/>
      <c r="F217" s="83"/>
      <c r="G217" s="43"/>
      <c r="T217" s="11"/>
    </row>
    <row r="218" spans="1:20" ht="30" x14ac:dyDescent="0.25">
      <c r="A218" s="151"/>
      <c r="B218" s="155"/>
      <c r="C218" s="169"/>
      <c r="D218" s="78" t="s">
        <v>4</v>
      </c>
      <c r="E218" s="96">
        <v>58180.55</v>
      </c>
      <c r="F218" s="80"/>
      <c r="G218" s="43"/>
      <c r="T218" s="11"/>
    </row>
    <row r="219" spans="1:20" ht="30" x14ac:dyDescent="0.25">
      <c r="A219" s="151"/>
      <c r="B219" s="155"/>
      <c r="C219" s="169"/>
      <c r="D219" s="78" t="s">
        <v>6</v>
      </c>
      <c r="E219" s="79"/>
      <c r="F219" s="80"/>
      <c r="G219" s="43"/>
      <c r="T219" s="11"/>
    </row>
    <row r="220" spans="1:20" ht="30" x14ac:dyDescent="0.25">
      <c r="A220" s="151"/>
      <c r="B220" s="156"/>
      <c r="C220" s="170"/>
      <c r="D220" s="78" t="s">
        <v>5</v>
      </c>
      <c r="E220" s="79"/>
      <c r="F220" s="80"/>
      <c r="G220" s="43"/>
      <c r="T220" s="11"/>
    </row>
    <row r="221" spans="1:20" ht="15.75" x14ac:dyDescent="0.25">
      <c r="A221" s="151">
        <v>24</v>
      </c>
      <c r="B221" s="154" t="s">
        <v>57</v>
      </c>
      <c r="C221" s="168" t="s">
        <v>58</v>
      </c>
      <c r="D221" s="78" t="s">
        <v>9</v>
      </c>
      <c r="E221" s="79">
        <f>E222+E226+E227+E228</f>
        <v>36988.868999999999</v>
      </c>
      <c r="F221" s="80">
        <f>F222+F226+F227+F228</f>
        <v>10535.849</v>
      </c>
      <c r="G221" s="43"/>
      <c r="T221" s="11"/>
    </row>
    <row r="222" spans="1:20" ht="15.75" x14ac:dyDescent="0.25">
      <c r="A222" s="151"/>
      <c r="B222" s="155"/>
      <c r="C222" s="169"/>
      <c r="D222" s="78" t="s">
        <v>3</v>
      </c>
      <c r="E222" s="79"/>
      <c r="F222" s="80"/>
      <c r="G222" s="43"/>
      <c r="T222" s="11"/>
    </row>
    <row r="223" spans="1:20" ht="15.75" x14ac:dyDescent="0.25">
      <c r="A223" s="151"/>
      <c r="B223" s="155"/>
      <c r="C223" s="169"/>
      <c r="D223" s="81" t="s">
        <v>106</v>
      </c>
      <c r="E223" s="82"/>
      <c r="F223" s="83"/>
      <c r="G223" s="43"/>
      <c r="T223" s="11"/>
    </row>
    <row r="224" spans="1:20" ht="30" x14ac:dyDescent="0.25">
      <c r="A224" s="151"/>
      <c r="B224" s="155"/>
      <c r="C224" s="169"/>
      <c r="D224" s="81" t="s">
        <v>107</v>
      </c>
      <c r="E224" s="82"/>
      <c r="F224" s="83"/>
      <c r="G224" s="43"/>
      <c r="T224" s="11"/>
    </row>
    <row r="225" spans="1:20" ht="45" x14ac:dyDescent="0.25">
      <c r="A225" s="151"/>
      <c r="B225" s="155"/>
      <c r="C225" s="169"/>
      <c r="D225" s="81" t="s">
        <v>108</v>
      </c>
      <c r="E225" s="82"/>
      <c r="F225" s="83"/>
      <c r="G225" s="43"/>
      <c r="T225" s="11"/>
    </row>
    <row r="226" spans="1:20" ht="30" x14ac:dyDescent="0.25">
      <c r="A226" s="151"/>
      <c r="B226" s="155"/>
      <c r="C226" s="169"/>
      <c r="D226" s="78" t="s">
        <v>4</v>
      </c>
      <c r="E226" s="96">
        <v>36988.868999999999</v>
      </c>
      <c r="F226" s="86">
        <v>10535.849</v>
      </c>
      <c r="G226" s="43"/>
      <c r="T226" s="11"/>
    </row>
    <row r="227" spans="1:20" ht="30" x14ac:dyDescent="0.25">
      <c r="A227" s="151"/>
      <c r="B227" s="155"/>
      <c r="C227" s="169"/>
      <c r="D227" s="78" t="s">
        <v>6</v>
      </c>
      <c r="E227" s="79"/>
      <c r="F227" s="80"/>
      <c r="G227" s="43"/>
      <c r="T227" s="11"/>
    </row>
    <row r="228" spans="1:20" ht="30" x14ac:dyDescent="0.25">
      <c r="A228" s="151"/>
      <c r="B228" s="156"/>
      <c r="C228" s="170"/>
      <c r="D228" s="78" t="s">
        <v>5</v>
      </c>
      <c r="E228" s="79"/>
      <c r="F228" s="80"/>
      <c r="G228" s="43"/>
      <c r="T228" s="11"/>
    </row>
    <row r="229" spans="1:20" ht="15.75" x14ac:dyDescent="0.25">
      <c r="A229" s="151">
        <v>25</v>
      </c>
      <c r="B229" s="154" t="s">
        <v>59</v>
      </c>
      <c r="C229" s="168" t="s">
        <v>60</v>
      </c>
      <c r="D229" s="78" t="s">
        <v>9</v>
      </c>
      <c r="E229" s="79">
        <f>E230+E234+E235+E236</f>
        <v>10005.15</v>
      </c>
      <c r="F229" s="80"/>
      <c r="G229" s="43"/>
      <c r="T229" s="11"/>
    </row>
    <row r="230" spans="1:20" ht="15.75" x14ac:dyDescent="0.25">
      <c r="A230" s="151"/>
      <c r="B230" s="155"/>
      <c r="C230" s="169"/>
      <c r="D230" s="78" t="s">
        <v>3</v>
      </c>
      <c r="E230" s="79"/>
      <c r="F230" s="80"/>
      <c r="G230" s="43"/>
      <c r="T230" s="11"/>
    </row>
    <row r="231" spans="1:20" ht="15.75" x14ac:dyDescent="0.25">
      <c r="A231" s="151"/>
      <c r="B231" s="155"/>
      <c r="C231" s="169"/>
      <c r="D231" s="81" t="s">
        <v>106</v>
      </c>
      <c r="E231" s="82"/>
      <c r="F231" s="83"/>
      <c r="G231" s="43"/>
      <c r="T231" s="11"/>
    </row>
    <row r="232" spans="1:20" ht="30" x14ac:dyDescent="0.25">
      <c r="A232" s="151"/>
      <c r="B232" s="155"/>
      <c r="C232" s="169"/>
      <c r="D232" s="81" t="s">
        <v>107</v>
      </c>
      <c r="E232" s="82"/>
      <c r="F232" s="83"/>
      <c r="G232" s="43"/>
      <c r="T232" s="11"/>
    </row>
    <row r="233" spans="1:20" ht="45" x14ac:dyDescent="0.25">
      <c r="A233" s="151"/>
      <c r="B233" s="155"/>
      <c r="C233" s="169"/>
      <c r="D233" s="81" t="s">
        <v>108</v>
      </c>
      <c r="E233" s="82"/>
      <c r="F233" s="83"/>
      <c r="G233" s="43"/>
      <c r="T233" s="11"/>
    </row>
    <row r="234" spans="1:20" ht="30" x14ac:dyDescent="0.25">
      <c r="A234" s="151"/>
      <c r="B234" s="155"/>
      <c r="C234" s="169"/>
      <c r="D234" s="78" t="s">
        <v>4</v>
      </c>
      <c r="E234" s="79">
        <v>10005.15</v>
      </c>
      <c r="F234" s="80"/>
      <c r="G234" s="43"/>
      <c r="T234" s="11"/>
    </row>
    <row r="235" spans="1:20" ht="30" x14ac:dyDescent="0.25">
      <c r="A235" s="151"/>
      <c r="B235" s="155"/>
      <c r="C235" s="169"/>
      <c r="D235" s="78" t="s">
        <v>6</v>
      </c>
      <c r="E235" s="79"/>
      <c r="F235" s="80"/>
      <c r="G235" s="43"/>
      <c r="T235" s="11"/>
    </row>
    <row r="236" spans="1:20" ht="30" x14ac:dyDescent="0.25">
      <c r="A236" s="151"/>
      <c r="B236" s="156"/>
      <c r="C236" s="170"/>
      <c r="D236" s="78" t="s">
        <v>5</v>
      </c>
      <c r="E236" s="79"/>
      <c r="F236" s="80"/>
      <c r="G236" s="43"/>
      <c r="T236" s="11"/>
    </row>
    <row r="237" spans="1:20" ht="15.75" x14ac:dyDescent="0.25">
      <c r="A237" s="151">
        <v>26</v>
      </c>
      <c r="B237" s="154" t="s">
        <v>61</v>
      </c>
      <c r="C237" s="157" t="s">
        <v>62</v>
      </c>
      <c r="D237" s="78" t="s">
        <v>9</v>
      </c>
      <c r="E237" s="79">
        <f>E238+E242+E243+E244</f>
        <v>16795.789473500001</v>
      </c>
      <c r="F237" s="80"/>
      <c r="G237" s="43"/>
      <c r="T237" s="11"/>
    </row>
    <row r="238" spans="1:20" ht="15.75" x14ac:dyDescent="0.25">
      <c r="A238" s="151"/>
      <c r="B238" s="155"/>
      <c r="C238" s="158"/>
      <c r="D238" s="78" t="s">
        <v>3</v>
      </c>
      <c r="E238" s="96">
        <v>15956</v>
      </c>
      <c r="F238" s="80"/>
      <c r="G238" s="43">
        <v>0.95</v>
      </c>
      <c r="T238" s="11"/>
    </row>
    <row r="239" spans="1:20" ht="15.75" x14ac:dyDescent="0.25">
      <c r="A239" s="151"/>
      <c r="B239" s="155"/>
      <c r="C239" s="158"/>
      <c r="D239" s="81" t="s">
        <v>106</v>
      </c>
      <c r="E239" s="82">
        <f>E238</f>
        <v>15956</v>
      </c>
      <c r="F239" s="83"/>
      <c r="T239" s="11"/>
    </row>
    <row r="240" spans="1:20" ht="30" x14ac:dyDescent="0.25">
      <c r="A240" s="151"/>
      <c r="B240" s="155"/>
      <c r="C240" s="158"/>
      <c r="D240" s="81" t="s">
        <v>107</v>
      </c>
      <c r="E240" s="82"/>
      <c r="F240" s="83"/>
      <c r="G240" s="43"/>
      <c r="T240" s="11"/>
    </row>
    <row r="241" spans="1:20" ht="45" x14ac:dyDescent="0.25">
      <c r="A241" s="151"/>
      <c r="B241" s="155"/>
      <c r="C241" s="158"/>
      <c r="D241" s="81" t="s">
        <v>108</v>
      </c>
      <c r="E241" s="82"/>
      <c r="F241" s="83"/>
      <c r="G241" s="43"/>
      <c r="T241" s="11"/>
    </row>
    <row r="242" spans="1:20" ht="30" x14ac:dyDescent="0.25">
      <c r="A242" s="151"/>
      <c r="B242" s="155"/>
      <c r="C242" s="158"/>
      <c r="D242" s="78" t="s">
        <v>4</v>
      </c>
      <c r="E242" s="96">
        <v>839.78947349999999</v>
      </c>
      <c r="F242" s="80"/>
      <c r="G242" s="43">
        <v>0.05</v>
      </c>
      <c r="T242" s="11"/>
    </row>
    <row r="243" spans="1:20" ht="30" x14ac:dyDescent="0.25">
      <c r="A243" s="151"/>
      <c r="B243" s="155"/>
      <c r="C243" s="158"/>
      <c r="D243" s="78" t="s">
        <v>6</v>
      </c>
      <c r="E243" s="79"/>
      <c r="F243" s="80"/>
      <c r="G243" s="43"/>
      <c r="T243" s="11"/>
    </row>
    <row r="244" spans="1:20" ht="30" x14ac:dyDescent="0.25">
      <c r="A244" s="151"/>
      <c r="B244" s="156"/>
      <c r="C244" s="159"/>
      <c r="D244" s="78" t="s">
        <v>5</v>
      </c>
      <c r="E244" s="79"/>
      <c r="F244" s="80"/>
      <c r="G244" s="43"/>
      <c r="T244" s="11"/>
    </row>
    <row r="245" spans="1:20" ht="15.75" x14ac:dyDescent="0.25">
      <c r="A245" s="136"/>
      <c r="B245" s="154" t="s">
        <v>109</v>
      </c>
      <c r="C245" s="157" t="s">
        <v>110</v>
      </c>
      <c r="D245" s="78" t="s">
        <v>9</v>
      </c>
      <c r="E245" s="79">
        <f>E246+E250+E251+E252</f>
        <v>2800</v>
      </c>
      <c r="F245" s="129"/>
      <c r="G245" s="43"/>
      <c r="T245" s="11"/>
    </row>
    <row r="246" spans="1:20" ht="15.75" x14ac:dyDescent="0.25">
      <c r="A246" s="137"/>
      <c r="B246" s="155"/>
      <c r="C246" s="158"/>
      <c r="D246" s="78" t="s">
        <v>3</v>
      </c>
      <c r="E246" s="96">
        <f>E247+E248+E249</f>
        <v>2660</v>
      </c>
      <c r="F246" s="96"/>
      <c r="G246" s="43">
        <v>0.95</v>
      </c>
      <c r="T246" s="11"/>
    </row>
    <row r="247" spans="1:20" ht="15.75" x14ac:dyDescent="0.25">
      <c r="A247" s="137"/>
      <c r="B247" s="155"/>
      <c r="C247" s="158"/>
      <c r="D247" s="81" t="s">
        <v>106</v>
      </c>
      <c r="E247" s="79">
        <v>2660</v>
      </c>
      <c r="F247" s="80"/>
      <c r="T247" s="11"/>
    </row>
    <row r="248" spans="1:20" ht="30" x14ac:dyDescent="0.25">
      <c r="A248" s="137"/>
      <c r="B248" s="155"/>
      <c r="C248" s="158"/>
      <c r="D248" s="81" t="s">
        <v>107</v>
      </c>
      <c r="E248" s="79"/>
      <c r="F248" s="80"/>
      <c r="G248" s="43"/>
      <c r="T248" s="11"/>
    </row>
    <row r="249" spans="1:20" ht="45" x14ac:dyDescent="0.25">
      <c r="A249" s="137"/>
      <c r="B249" s="155"/>
      <c r="C249" s="158"/>
      <c r="D249" s="81" t="s">
        <v>108</v>
      </c>
      <c r="E249" s="79"/>
      <c r="F249" s="80"/>
      <c r="G249" s="43"/>
      <c r="T249" s="11"/>
    </row>
    <row r="250" spans="1:20" ht="30" x14ac:dyDescent="0.25">
      <c r="A250" s="137"/>
      <c r="B250" s="155"/>
      <c r="C250" s="158"/>
      <c r="D250" s="78" t="s">
        <v>4</v>
      </c>
      <c r="E250" s="96">
        <v>140</v>
      </c>
      <c r="F250" s="80"/>
      <c r="G250" s="43">
        <v>0.05</v>
      </c>
      <c r="T250" s="11"/>
    </row>
    <row r="251" spans="1:20" ht="30" x14ac:dyDescent="0.25">
      <c r="A251" s="137"/>
      <c r="B251" s="155"/>
      <c r="C251" s="158"/>
      <c r="D251" s="78" t="s">
        <v>6</v>
      </c>
      <c r="E251" s="79"/>
      <c r="F251" s="80"/>
      <c r="G251" s="43"/>
      <c r="T251" s="11"/>
    </row>
    <row r="252" spans="1:20" ht="30" x14ac:dyDescent="0.25">
      <c r="A252" s="138"/>
      <c r="B252" s="156"/>
      <c r="C252" s="159"/>
      <c r="D252" s="78" t="s">
        <v>5</v>
      </c>
      <c r="E252" s="79"/>
      <c r="F252" s="80"/>
      <c r="G252" s="43"/>
      <c r="T252" s="11"/>
    </row>
    <row r="253" spans="1:20" ht="15.75" x14ac:dyDescent="0.25">
      <c r="A253" s="189">
        <v>27</v>
      </c>
      <c r="B253" s="154" t="s">
        <v>63</v>
      </c>
      <c r="C253" s="157" t="s">
        <v>64</v>
      </c>
      <c r="D253" s="78" t="s">
        <v>9</v>
      </c>
      <c r="E253" s="79">
        <f>E254+E258+E259+E260</f>
        <v>1623.3</v>
      </c>
      <c r="F253" s="80"/>
      <c r="G253" s="43"/>
      <c r="T253" s="11"/>
    </row>
    <row r="254" spans="1:20" ht="15.75" x14ac:dyDescent="0.25">
      <c r="A254" s="189"/>
      <c r="B254" s="155"/>
      <c r="C254" s="158"/>
      <c r="D254" s="78" t="s">
        <v>3</v>
      </c>
      <c r="E254" s="79">
        <v>1623.3</v>
      </c>
      <c r="F254" s="80"/>
      <c r="G254" s="43"/>
      <c r="T254" s="11"/>
    </row>
    <row r="255" spans="1:20" ht="15.75" x14ac:dyDescent="0.25">
      <c r="A255" s="189"/>
      <c r="B255" s="155"/>
      <c r="C255" s="158"/>
      <c r="D255" s="81" t="s">
        <v>106</v>
      </c>
      <c r="E255" s="82"/>
      <c r="F255" s="83"/>
      <c r="G255" s="43"/>
      <c r="T255" s="11"/>
    </row>
    <row r="256" spans="1:20" ht="30" x14ac:dyDescent="0.25">
      <c r="A256" s="189"/>
      <c r="B256" s="155"/>
      <c r="C256" s="158"/>
      <c r="D256" s="81" t="s">
        <v>107</v>
      </c>
      <c r="E256" s="82"/>
      <c r="F256" s="83"/>
      <c r="G256" s="43"/>
      <c r="T256" s="11"/>
    </row>
    <row r="257" spans="1:20" ht="45" x14ac:dyDescent="0.25">
      <c r="A257" s="189"/>
      <c r="B257" s="155"/>
      <c r="C257" s="158"/>
      <c r="D257" s="81" t="s">
        <v>108</v>
      </c>
      <c r="E257" s="82">
        <f>E254</f>
        <v>1623.3</v>
      </c>
      <c r="F257" s="83"/>
      <c r="G257" s="43"/>
      <c r="T257" s="11"/>
    </row>
    <row r="258" spans="1:20" ht="30" x14ac:dyDescent="0.25">
      <c r="A258" s="189"/>
      <c r="B258" s="155"/>
      <c r="C258" s="158"/>
      <c r="D258" s="78" t="s">
        <v>4</v>
      </c>
      <c r="E258" s="79"/>
      <c r="F258" s="80"/>
      <c r="G258" s="43"/>
      <c r="T258" s="11"/>
    </row>
    <row r="259" spans="1:20" ht="30" x14ac:dyDescent="0.25">
      <c r="A259" s="189"/>
      <c r="B259" s="155"/>
      <c r="C259" s="158"/>
      <c r="D259" s="78" t="s">
        <v>6</v>
      </c>
      <c r="E259" s="79"/>
      <c r="F259" s="80"/>
      <c r="G259" s="43"/>
      <c r="T259" s="11"/>
    </row>
    <row r="260" spans="1:20" ht="30" x14ac:dyDescent="0.25">
      <c r="A260" s="189"/>
      <c r="B260" s="156"/>
      <c r="C260" s="159"/>
      <c r="D260" s="78" t="s">
        <v>5</v>
      </c>
      <c r="E260" s="79"/>
      <c r="F260" s="80"/>
      <c r="G260" s="43"/>
      <c r="T260" s="11"/>
    </row>
    <row r="261" spans="1:20" ht="15.75" x14ac:dyDescent="0.25">
      <c r="A261" s="151">
        <v>28</v>
      </c>
      <c r="B261" s="154" t="s">
        <v>65</v>
      </c>
      <c r="C261" s="190" t="s">
        <v>66</v>
      </c>
      <c r="D261" s="78" t="s">
        <v>9</v>
      </c>
      <c r="E261" s="79">
        <f>E262+E266+E267+E268</f>
        <v>392461.2</v>
      </c>
      <c r="F261" s="80">
        <f>F262+F266</f>
        <v>169840.2</v>
      </c>
      <c r="G261" s="43"/>
      <c r="T261" s="11"/>
    </row>
    <row r="262" spans="1:20" ht="15.75" x14ac:dyDescent="0.25">
      <c r="A262" s="151"/>
      <c r="B262" s="155"/>
      <c r="C262" s="191"/>
      <c r="D262" s="78" t="s">
        <v>3</v>
      </c>
      <c r="E262" s="96">
        <v>392461.2</v>
      </c>
      <c r="F262" s="86">
        <f>F264+F265</f>
        <v>169840.2</v>
      </c>
      <c r="G262" s="43"/>
      <c r="T262" s="11"/>
    </row>
    <row r="263" spans="1:20" ht="17.25" customHeight="1" x14ac:dyDescent="0.25">
      <c r="A263" s="151"/>
      <c r="B263" s="155"/>
      <c r="C263" s="191"/>
      <c r="D263" s="81" t="s">
        <v>106</v>
      </c>
      <c r="E263" s="82"/>
      <c r="F263" s="83"/>
      <c r="G263" s="43"/>
      <c r="T263" s="11"/>
    </row>
    <row r="264" spans="1:20" ht="32.25" customHeight="1" x14ac:dyDescent="0.25">
      <c r="A264" s="151"/>
      <c r="B264" s="155"/>
      <c r="C264" s="191"/>
      <c r="D264" s="81" t="s">
        <v>107</v>
      </c>
      <c r="E264" s="82">
        <v>295812.3</v>
      </c>
      <c r="F264" s="83">
        <v>98373.67</v>
      </c>
      <c r="G264" s="45" t="s">
        <v>112</v>
      </c>
      <c r="T264" s="11"/>
    </row>
    <row r="265" spans="1:20" ht="45" x14ac:dyDescent="0.25">
      <c r="A265" s="151"/>
      <c r="B265" s="155"/>
      <c r="C265" s="191"/>
      <c r="D265" s="81" t="s">
        <v>108</v>
      </c>
      <c r="E265" s="82">
        <v>96648.9</v>
      </c>
      <c r="F265" s="83">
        <v>71466.53</v>
      </c>
      <c r="G265" s="45" t="s">
        <v>112</v>
      </c>
      <c r="T265" s="11"/>
    </row>
    <row r="266" spans="1:20" ht="30" x14ac:dyDescent="0.25">
      <c r="A266" s="151"/>
      <c r="B266" s="155"/>
      <c r="C266" s="191"/>
      <c r="D266" s="78" t="s">
        <v>4</v>
      </c>
      <c r="E266" s="79"/>
      <c r="F266" s="80"/>
      <c r="G266" s="43"/>
      <c r="T266" s="11"/>
    </row>
    <row r="267" spans="1:20" ht="30" x14ac:dyDescent="0.25">
      <c r="A267" s="151"/>
      <c r="B267" s="155"/>
      <c r="C267" s="191"/>
      <c r="D267" s="78" t="s">
        <v>6</v>
      </c>
      <c r="E267" s="79"/>
      <c r="F267" s="80"/>
      <c r="G267" s="43"/>
      <c r="T267" s="11"/>
    </row>
    <row r="268" spans="1:20" ht="30" x14ac:dyDescent="0.25">
      <c r="A268" s="151"/>
      <c r="B268" s="156"/>
      <c r="C268" s="192"/>
      <c r="D268" s="78" t="s">
        <v>5</v>
      </c>
      <c r="E268" s="79"/>
      <c r="F268" s="80"/>
      <c r="G268" s="43"/>
      <c r="T268" s="11"/>
    </row>
    <row r="269" spans="1:20" ht="15.75" x14ac:dyDescent="0.25">
      <c r="A269" s="151">
        <v>29</v>
      </c>
      <c r="B269" s="154" t="s">
        <v>67</v>
      </c>
      <c r="C269" s="157" t="s">
        <v>68</v>
      </c>
      <c r="D269" s="78" t="s">
        <v>9</v>
      </c>
      <c r="E269" s="79">
        <f>E270+E274+E275+E276</f>
        <v>330000</v>
      </c>
      <c r="F269" s="80">
        <f>F270+F274</f>
        <v>89099.373959999997</v>
      </c>
      <c r="G269" s="43"/>
      <c r="T269" s="11"/>
    </row>
    <row r="270" spans="1:20" ht="15.75" x14ac:dyDescent="0.25">
      <c r="A270" s="151"/>
      <c r="B270" s="155"/>
      <c r="C270" s="158"/>
      <c r="D270" s="78" t="s">
        <v>3</v>
      </c>
      <c r="E270" s="79"/>
      <c r="F270" s="80"/>
      <c r="G270" s="43"/>
      <c r="T270" s="11"/>
    </row>
    <row r="271" spans="1:20" ht="15.75" x14ac:dyDescent="0.25">
      <c r="A271" s="151"/>
      <c r="B271" s="155"/>
      <c r="C271" s="158"/>
      <c r="D271" s="81" t="s">
        <v>106</v>
      </c>
      <c r="E271" s="82"/>
      <c r="F271" s="83"/>
      <c r="G271" s="43"/>
      <c r="T271" s="11"/>
    </row>
    <row r="272" spans="1:20" ht="30" x14ac:dyDescent="0.25">
      <c r="A272" s="151"/>
      <c r="B272" s="155"/>
      <c r="C272" s="158"/>
      <c r="D272" s="81" t="s">
        <v>107</v>
      </c>
      <c r="E272" s="82"/>
      <c r="F272" s="83"/>
      <c r="G272" s="43"/>
      <c r="T272" s="11"/>
    </row>
    <row r="273" spans="1:20" ht="45" x14ac:dyDescent="0.25">
      <c r="A273" s="151"/>
      <c r="B273" s="155"/>
      <c r="C273" s="158"/>
      <c r="D273" s="81" t="s">
        <v>108</v>
      </c>
      <c r="E273" s="82"/>
      <c r="F273" s="83"/>
      <c r="G273" s="43"/>
      <c r="T273" s="11"/>
    </row>
    <row r="274" spans="1:20" ht="30" x14ac:dyDescent="0.25">
      <c r="A274" s="151"/>
      <c r="B274" s="155"/>
      <c r="C274" s="158"/>
      <c r="D274" s="78" t="s">
        <v>4</v>
      </c>
      <c r="E274" s="96">
        <v>330000</v>
      </c>
      <c r="F274" s="86">
        <v>89099.373959999997</v>
      </c>
      <c r="G274" s="43"/>
      <c r="T274" s="11"/>
    </row>
    <row r="275" spans="1:20" ht="30" x14ac:dyDescent="0.25">
      <c r="A275" s="151"/>
      <c r="B275" s="155"/>
      <c r="C275" s="158"/>
      <c r="D275" s="78" t="s">
        <v>6</v>
      </c>
      <c r="E275" s="79"/>
      <c r="F275" s="80"/>
      <c r="G275" s="43"/>
      <c r="T275" s="11"/>
    </row>
    <row r="276" spans="1:20" ht="30" x14ac:dyDescent="0.25">
      <c r="A276" s="151"/>
      <c r="B276" s="156"/>
      <c r="C276" s="159"/>
      <c r="D276" s="78" t="s">
        <v>5</v>
      </c>
      <c r="E276" s="79"/>
      <c r="F276" s="80"/>
      <c r="G276" s="43"/>
      <c r="T276" s="11"/>
    </row>
    <row r="277" spans="1:20" ht="15.75" x14ac:dyDescent="0.25">
      <c r="A277" s="151">
        <v>30</v>
      </c>
      <c r="B277" s="154" t="s">
        <v>69</v>
      </c>
      <c r="C277" s="157" t="s">
        <v>70</v>
      </c>
      <c r="D277" s="78" t="s">
        <v>9</v>
      </c>
      <c r="E277" s="79">
        <f>E278+E282+E283+E284</f>
        <v>254000</v>
      </c>
      <c r="F277" s="80">
        <f>F278+F282</f>
        <v>28295.746469999998</v>
      </c>
      <c r="G277" s="43"/>
      <c r="T277" s="11"/>
    </row>
    <row r="278" spans="1:20" ht="15.75" x14ac:dyDescent="0.25">
      <c r="A278" s="151"/>
      <c r="B278" s="155"/>
      <c r="C278" s="158"/>
      <c r="D278" s="78" t="s">
        <v>3</v>
      </c>
      <c r="E278" s="79"/>
      <c r="F278" s="80"/>
      <c r="G278" s="43"/>
      <c r="T278" s="11"/>
    </row>
    <row r="279" spans="1:20" ht="15.75" x14ac:dyDescent="0.25">
      <c r="A279" s="151"/>
      <c r="B279" s="155"/>
      <c r="C279" s="158"/>
      <c r="D279" s="81" t="s">
        <v>106</v>
      </c>
      <c r="E279" s="82"/>
      <c r="F279" s="83"/>
      <c r="G279" s="43"/>
      <c r="T279" s="11"/>
    </row>
    <row r="280" spans="1:20" ht="30" x14ac:dyDescent="0.25">
      <c r="A280" s="151"/>
      <c r="B280" s="155"/>
      <c r="C280" s="158"/>
      <c r="D280" s="81" t="s">
        <v>107</v>
      </c>
      <c r="E280" s="82"/>
      <c r="F280" s="83"/>
      <c r="G280" s="43"/>
      <c r="T280" s="11"/>
    </row>
    <row r="281" spans="1:20" ht="45" x14ac:dyDescent="0.25">
      <c r="A281" s="151"/>
      <c r="B281" s="155"/>
      <c r="C281" s="158"/>
      <c r="D281" s="81" t="s">
        <v>108</v>
      </c>
      <c r="E281" s="82"/>
      <c r="F281" s="83"/>
      <c r="G281" s="43"/>
      <c r="T281" s="11"/>
    </row>
    <row r="282" spans="1:20" ht="30" x14ac:dyDescent="0.25">
      <c r="A282" s="151"/>
      <c r="B282" s="155"/>
      <c r="C282" s="158"/>
      <c r="D282" s="78" t="s">
        <v>4</v>
      </c>
      <c r="E282" s="96">
        <v>254000</v>
      </c>
      <c r="F282" s="86">
        <v>28295.746469999998</v>
      </c>
      <c r="G282" s="43"/>
      <c r="T282" s="11"/>
    </row>
    <row r="283" spans="1:20" ht="30" x14ac:dyDescent="0.25">
      <c r="A283" s="151"/>
      <c r="B283" s="155"/>
      <c r="C283" s="158"/>
      <c r="D283" s="78" t="s">
        <v>6</v>
      </c>
      <c r="E283" s="79"/>
      <c r="F283" s="80"/>
      <c r="G283" s="43"/>
      <c r="T283" s="11"/>
    </row>
    <row r="284" spans="1:20" ht="30" x14ac:dyDescent="0.25">
      <c r="A284" s="151"/>
      <c r="B284" s="156"/>
      <c r="C284" s="159"/>
      <c r="D284" s="78" t="s">
        <v>5</v>
      </c>
      <c r="E284" s="79"/>
      <c r="F284" s="80"/>
      <c r="G284" s="43"/>
      <c r="T284" s="11"/>
    </row>
    <row r="285" spans="1:20" ht="15.75" x14ac:dyDescent="0.25">
      <c r="A285" s="151">
        <v>31</v>
      </c>
      <c r="B285" s="154" t="s">
        <v>71</v>
      </c>
      <c r="C285" s="157" t="s">
        <v>72</v>
      </c>
      <c r="D285" s="78" t="s">
        <v>9</v>
      </c>
      <c r="E285" s="79">
        <f>E286+E290+E291+E292</f>
        <v>17690.379000000001</v>
      </c>
      <c r="F285" s="80">
        <f>F286+F290</f>
        <v>10535.84965</v>
      </c>
      <c r="G285" s="43"/>
      <c r="T285" s="11"/>
    </row>
    <row r="286" spans="1:20" ht="15.75" x14ac:dyDescent="0.25">
      <c r="A286" s="151"/>
      <c r="B286" s="155"/>
      <c r="C286" s="158"/>
      <c r="D286" s="78" t="s">
        <v>3</v>
      </c>
      <c r="E286" s="79"/>
      <c r="F286" s="80"/>
      <c r="G286" s="43"/>
      <c r="T286" s="11"/>
    </row>
    <row r="287" spans="1:20" ht="15.75" x14ac:dyDescent="0.25">
      <c r="A287" s="151"/>
      <c r="B287" s="155"/>
      <c r="C287" s="158"/>
      <c r="D287" s="81" t="s">
        <v>106</v>
      </c>
      <c r="E287" s="82"/>
      <c r="F287" s="83"/>
      <c r="G287" s="43"/>
      <c r="T287" s="11"/>
    </row>
    <row r="288" spans="1:20" ht="30" x14ac:dyDescent="0.25">
      <c r="A288" s="151"/>
      <c r="B288" s="155"/>
      <c r="C288" s="158"/>
      <c r="D288" s="81" t="s">
        <v>107</v>
      </c>
      <c r="E288" s="82"/>
      <c r="F288" s="83"/>
      <c r="G288" s="43"/>
      <c r="T288" s="11"/>
    </row>
    <row r="289" spans="1:20" ht="45" x14ac:dyDescent="0.25">
      <c r="A289" s="151"/>
      <c r="B289" s="155"/>
      <c r="C289" s="158"/>
      <c r="D289" s="81" t="s">
        <v>108</v>
      </c>
      <c r="E289" s="82"/>
      <c r="F289" s="83"/>
      <c r="G289" s="43"/>
      <c r="T289" s="11"/>
    </row>
    <row r="290" spans="1:20" ht="30" x14ac:dyDescent="0.25">
      <c r="A290" s="151"/>
      <c r="B290" s="155"/>
      <c r="C290" s="158"/>
      <c r="D290" s="78" t="s">
        <v>4</v>
      </c>
      <c r="E290" s="79">
        <v>17690.379000000001</v>
      </c>
      <c r="F290" s="80">
        <v>10535.84965</v>
      </c>
      <c r="G290" s="43"/>
      <c r="T290" s="11"/>
    </row>
    <row r="291" spans="1:20" ht="30" x14ac:dyDescent="0.25">
      <c r="A291" s="151"/>
      <c r="B291" s="155"/>
      <c r="C291" s="158"/>
      <c r="D291" s="78" t="s">
        <v>6</v>
      </c>
      <c r="E291" s="79"/>
      <c r="F291" s="80"/>
      <c r="G291" s="43"/>
      <c r="T291" s="11"/>
    </row>
    <row r="292" spans="1:20" ht="30" x14ac:dyDescent="0.25">
      <c r="A292" s="151"/>
      <c r="B292" s="156"/>
      <c r="C292" s="159"/>
      <c r="D292" s="78" t="s">
        <v>5</v>
      </c>
      <c r="E292" s="79"/>
      <c r="F292" s="80"/>
      <c r="G292" s="43"/>
      <c r="T292" s="11"/>
    </row>
    <row r="293" spans="1:20" ht="15.75" x14ac:dyDescent="0.25">
      <c r="A293" s="151">
        <v>32</v>
      </c>
      <c r="B293" s="154" t="s">
        <v>73</v>
      </c>
      <c r="C293" s="157" t="s">
        <v>74</v>
      </c>
      <c r="D293" s="78" t="s">
        <v>9</v>
      </c>
      <c r="E293" s="79">
        <f>E294+E298+E299+E300</f>
        <v>251705</v>
      </c>
      <c r="F293" s="80"/>
      <c r="G293" s="43"/>
      <c r="T293" s="11"/>
    </row>
    <row r="294" spans="1:20" ht="15.75" x14ac:dyDescent="0.25">
      <c r="A294" s="151"/>
      <c r="B294" s="155"/>
      <c r="C294" s="158"/>
      <c r="D294" s="78" t="s">
        <v>3</v>
      </c>
      <c r="E294" s="79">
        <v>239119.75</v>
      </c>
      <c r="F294" s="80"/>
      <c r="G294" s="43">
        <v>0.95</v>
      </c>
      <c r="T294" s="11"/>
    </row>
    <row r="295" spans="1:20" ht="15.75" x14ac:dyDescent="0.25">
      <c r="A295" s="151"/>
      <c r="B295" s="155"/>
      <c r="C295" s="158"/>
      <c r="D295" s="81" t="s">
        <v>106</v>
      </c>
      <c r="E295" s="82">
        <f>E294</f>
        <v>239119.75</v>
      </c>
      <c r="F295" s="83"/>
      <c r="T295" s="11"/>
    </row>
    <row r="296" spans="1:20" ht="30" x14ac:dyDescent="0.25">
      <c r="A296" s="151"/>
      <c r="B296" s="155"/>
      <c r="C296" s="158"/>
      <c r="D296" s="81" t="s">
        <v>107</v>
      </c>
      <c r="E296" s="82"/>
      <c r="F296" s="83"/>
      <c r="G296" s="43"/>
      <c r="T296" s="11"/>
    </row>
    <row r="297" spans="1:20" ht="45" x14ac:dyDescent="0.25">
      <c r="A297" s="151"/>
      <c r="B297" s="155"/>
      <c r="C297" s="158"/>
      <c r="D297" s="81" t="s">
        <v>108</v>
      </c>
      <c r="E297" s="82"/>
      <c r="F297" s="83"/>
      <c r="G297" s="43"/>
      <c r="T297" s="11"/>
    </row>
    <row r="298" spans="1:20" ht="30" x14ac:dyDescent="0.25">
      <c r="A298" s="151"/>
      <c r="B298" s="155"/>
      <c r="C298" s="158"/>
      <c r="D298" s="78" t="s">
        <v>4</v>
      </c>
      <c r="E298" s="79">
        <v>12585.25</v>
      </c>
      <c r="F298" s="80"/>
      <c r="G298" s="43">
        <v>0.05</v>
      </c>
      <c r="T298" s="11"/>
    </row>
    <row r="299" spans="1:20" ht="30" x14ac:dyDescent="0.25">
      <c r="A299" s="151"/>
      <c r="B299" s="155"/>
      <c r="C299" s="158"/>
      <c r="D299" s="78" t="s">
        <v>6</v>
      </c>
      <c r="E299" s="79"/>
      <c r="F299" s="80"/>
      <c r="G299" s="43"/>
      <c r="T299" s="11"/>
    </row>
    <row r="300" spans="1:20" ht="30" x14ac:dyDescent="0.25">
      <c r="A300" s="151"/>
      <c r="B300" s="156"/>
      <c r="C300" s="159"/>
      <c r="D300" s="78" t="s">
        <v>5</v>
      </c>
      <c r="E300" s="79"/>
      <c r="F300" s="80"/>
      <c r="G300" s="43"/>
      <c r="T300" s="11"/>
    </row>
    <row r="301" spans="1:20" ht="15.75" x14ac:dyDescent="0.25">
      <c r="A301" s="151">
        <v>33</v>
      </c>
      <c r="B301" s="199" t="s">
        <v>75</v>
      </c>
      <c r="C301" s="199" t="s">
        <v>76</v>
      </c>
      <c r="D301" s="112" t="s">
        <v>9</v>
      </c>
      <c r="E301" s="113">
        <f>E302+E306+E307+E308</f>
        <v>176570.52</v>
      </c>
      <c r="F301" s="114">
        <f>F302+F306</f>
        <v>3991.37</v>
      </c>
      <c r="G301" s="43"/>
      <c r="T301" s="11"/>
    </row>
    <row r="302" spans="1:20" ht="28.5" x14ac:dyDescent="0.25">
      <c r="A302" s="151"/>
      <c r="B302" s="200"/>
      <c r="C302" s="200"/>
      <c r="D302" s="112" t="s">
        <v>3</v>
      </c>
      <c r="E302" s="113">
        <f>E310</f>
        <v>120887.5</v>
      </c>
      <c r="F302" s="114"/>
      <c r="G302" s="43"/>
      <c r="T302" s="11"/>
    </row>
    <row r="303" spans="1:20" ht="15.75" x14ac:dyDescent="0.25">
      <c r="A303" s="151"/>
      <c r="B303" s="200"/>
      <c r="C303" s="200"/>
      <c r="D303" s="115" t="s">
        <v>106</v>
      </c>
      <c r="E303" s="116">
        <f>E311+E319+E327</f>
        <v>0</v>
      </c>
      <c r="F303" s="117"/>
      <c r="G303" s="43"/>
      <c r="T303" s="11"/>
    </row>
    <row r="304" spans="1:20" ht="30" x14ac:dyDescent="0.25">
      <c r="A304" s="151"/>
      <c r="B304" s="200"/>
      <c r="C304" s="200"/>
      <c r="D304" s="115" t="s">
        <v>107</v>
      </c>
      <c r="E304" s="116"/>
      <c r="F304" s="117"/>
      <c r="G304" s="43"/>
      <c r="T304" s="11"/>
    </row>
    <row r="305" spans="1:20" ht="45" x14ac:dyDescent="0.25">
      <c r="A305" s="151"/>
      <c r="B305" s="200"/>
      <c r="C305" s="200"/>
      <c r="D305" s="115" t="s">
        <v>108</v>
      </c>
      <c r="E305" s="116"/>
      <c r="F305" s="117"/>
      <c r="G305" s="43"/>
      <c r="T305" s="11"/>
    </row>
    <row r="306" spans="1:20" ht="28.5" x14ac:dyDescent="0.25">
      <c r="A306" s="151"/>
      <c r="B306" s="200"/>
      <c r="C306" s="200"/>
      <c r="D306" s="112" t="s">
        <v>4</v>
      </c>
      <c r="E306" s="113">
        <f>E314+E322+E330</f>
        <v>55683.02</v>
      </c>
      <c r="F306" s="114">
        <f>F314+F322+F330</f>
        <v>3991.37</v>
      </c>
      <c r="G306" s="43"/>
      <c r="T306" s="11"/>
    </row>
    <row r="307" spans="1:20" ht="28.5" x14ac:dyDescent="0.25">
      <c r="A307" s="151"/>
      <c r="B307" s="200"/>
      <c r="C307" s="200"/>
      <c r="D307" s="112" t="s">
        <v>6</v>
      </c>
      <c r="E307" s="113"/>
      <c r="F307" s="114"/>
      <c r="G307" s="43"/>
      <c r="T307" s="11"/>
    </row>
    <row r="308" spans="1:20" ht="28.5" x14ac:dyDescent="0.25">
      <c r="A308" s="151"/>
      <c r="B308" s="201"/>
      <c r="C308" s="201"/>
      <c r="D308" s="112" t="s">
        <v>5</v>
      </c>
      <c r="E308" s="113"/>
      <c r="F308" s="114"/>
      <c r="G308" s="43"/>
      <c r="T308" s="11"/>
    </row>
    <row r="309" spans="1:20" ht="15.75" x14ac:dyDescent="0.25">
      <c r="A309" s="151">
        <v>34</v>
      </c>
      <c r="B309" s="193" t="s">
        <v>77</v>
      </c>
      <c r="C309" s="196" t="s">
        <v>78</v>
      </c>
      <c r="D309" s="84" t="s">
        <v>9</v>
      </c>
      <c r="E309" s="85">
        <f>E310+E314+E315+E316</f>
        <v>127250</v>
      </c>
      <c r="F309" s="86">
        <f>F310+F314+F315+F316</f>
        <v>0</v>
      </c>
      <c r="G309" s="43"/>
      <c r="H309" s="47"/>
      <c r="T309" s="11"/>
    </row>
    <row r="310" spans="1:20" ht="15.75" x14ac:dyDescent="0.25">
      <c r="A310" s="151"/>
      <c r="B310" s="194"/>
      <c r="C310" s="197"/>
      <c r="D310" s="84" t="s">
        <v>3</v>
      </c>
      <c r="E310" s="85">
        <v>120887.5</v>
      </c>
      <c r="F310" s="86"/>
      <c r="G310" s="46">
        <v>0.6</v>
      </c>
      <c r="T310" s="11"/>
    </row>
    <row r="311" spans="1:20" ht="15.75" x14ac:dyDescent="0.25">
      <c r="A311" s="151"/>
      <c r="B311" s="194"/>
      <c r="C311" s="197"/>
      <c r="D311" s="87" t="s">
        <v>106</v>
      </c>
      <c r="E311" s="88"/>
      <c r="F311" s="89"/>
      <c r="T311" s="11"/>
    </row>
    <row r="312" spans="1:20" ht="30" x14ac:dyDescent="0.25">
      <c r="A312" s="151"/>
      <c r="B312" s="194"/>
      <c r="C312" s="197"/>
      <c r="D312" s="87" t="s">
        <v>107</v>
      </c>
      <c r="E312" s="88"/>
      <c r="F312" s="89"/>
      <c r="G312" s="43"/>
      <c r="T312" s="11"/>
    </row>
    <row r="313" spans="1:20" ht="45" x14ac:dyDescent="0.25">
      <c r="A313" s="151"/>
      <c r="B313" s="194"/>
      <c r="C313" s="197"/>
      <c r="D313" s="87" t="s">
        <v>108</v>
      </c>
      <c r="E313" s="88"/>
      <c r="F313" s="89"/>
      <c r="G313" s="43"/>
      <c r="T313" s="11"/>
    </row>
    <row r="314" spans="1:20" ht="30" x14ac:dyDescent="0.25">
      <c r="A314" s="151"/>
      <c r="B314" s="194"/>
      <c r="C314" s="197"/>
      <c r="D314" s="84" t="s">
        <v>4</v>
      </c>
      <c r="E314" s="85">
        <v>6362.5</v>
      </c>
      <c r="F314" s="86"/>
      <c r="G314" s="43">
        <v>0.4</v>
      </c>
      <c r="T314" s="11"/>
    </row>
    <row r="315" spans="1:20" ht="30" x14ac:dyDescent="0.25">
      <c r="A315" s="151"/>
      <c r="B315" s="194"/>
      <c r="C315" s="197"/>
      <c r="D315" s="84" t="s">
        <v>6</v>
      </c>
      <c r="E315" s="85"/>
      <c r="F315" s="86"/>
      <c r="G315" s="43"/>
      <c r="T315" s="11"/>
    </row>
    <row r="316" spans="1:20" ht="30" x14ac:dyDescent="0.25">
      <c r="A316" s="151"/>
      <c r="B316" s="195"/>
      <c r="C316" s="198"/>
      <c r="D316" s="84" t="s">
        <v>5</v>
      </c>
      <c r="E316" s="85"/>
      <c r="F316" s="86"/>
      <c r="G316" s="43"/>
      <c r="T316" s="11"/>
    </row>
    <row r="317" spans="1:20" ht="15.75" x14ac:dyDescent="0.25">
      <c r="A317" s="151">
        <v>35</v>
      </c>
      <c r="B317" s="193" t="s">
        <v>79</v>
      </c>
      <c r="C317" s="196" t="s">
        <v>80</v>
      </c>
      <c r="D317" s="84" t="s">
        <v>9</v>
      </c>
      <c r="E317" s="85">
        <f>E318+E322+E323+E324</f>
        <v>48620.52</v>
      </c>
      <c r="F317" s="86">
        <f>F318+F322+F323+F324</f>
        <v>2854.37</v>
      </c>
      <c r="G317" s="43"/>
      <c r="T317" s="11"/>
    </row>
    <row r="318" spans="1:20" ht="15.75" x14ac:dyDescent="0.25">
      <c r="A318" s="151"/>
      <c r="B318" s="194"/>
      <c r="C318" s="197"/>
      <c r="D318" s="84" t="s">
        <v>3</v>
      </c>
      <c r="E318" s="85"/>
      <c r="F318" s="86"/>
      <c r="G318" s="43"/>
      <c r="T318" s="11"/>
    </row>
    <row r="319" spans="1:20" ht="15.75" x14ac:dyDescent="0.25">
      <c r="A319" s="151"/>
      <c r="B319" s="194"/>
      <c r="C319" s="197"/>
      <c r="D319" s="87" t="s">
        <v>106</v>
      </c>
      <c r="E319" s="88"/>
      <c r="F319" s="89"/>
      <c r="G319" s="43"/>
      <c r="T319" s="11"/>
    </row>
    <row r="320" spans="1:20" ht="30" x14ac:dyDescent="0.25">
      <c r="A320" s="151"/>
      <c r="B320" s="194"/>
      <c r="C320" s="197"/>
      <c r="D320" s="87" t="s">
        <v>107</v>
      </c>
      <c r="E320" s="88"/>
      <c r="F320" s="89"/>
      <c r="G320" s="43"/>
      <c r="T320" s="11"/>
    </row>
    <row r="321" spans="1:20" ht="45" x14ac:dyDescent="0.25">
      <c r="A321" s="151"/>
      <c r="B321" s="194"/>
      <c r="C321" s="197"/>
      <c r="D321" s="87" t="s">
        <v>108</v>
      </c>
      <c r="E321" s="88"/>
      <c r="F321" s="89"/>
      <c r="G321" s="43"/>
      <c r="T321" s="11"/>
    </row>
    <row r="322" spans="1:20" ht="30" x14ac:dyDescent="0.25">
      <c r="A322" s="151"/>
      <c r="B322" s="194"/>
      <c r="C322" s="197"/>
      <c r="D322" s="84" t="s">
        <v>4</v>
      </c>
      <c r="E322" s="85">
        <v>48620.52</v>
      </c>
      <c r="F322" s="135">
        <v>2854.37</v>
      </c>
      <c r="G322" s="43"/>
      <c r="T322" s="11"/>
    </row>
    <row r="323" spans="1:20" ht="30" x14ac:dyDescent="0.25">
      <c r="A323" s="151"/>
      <c r="B323" s="194"/>
      <c r="C323" s="197"/>
      <c r="D323" s="84" t="s">
        <v>6</v>
      </c>
      <c r="E323" s="85"/>
      <c r="F323" s="86"/>
      <c r="G323" s="43"/>
      <c r="T323" s="11"/>
    </row>
    <row r="324" spans="1:20" ht="30" x14ac:dyDescent="0.25">
      <c r="A324" s="151"/>
      <c r="B324" s="195"/>
      <c r="C324" s="198"/>
      <c r="D324" s="84" t="s">
        <v>5</v>
      </c>
      <c r="E324" s="85"/>
      <c r="F324" s="86"/>
      <c r="G324" s="43"/>
      <c r="T324" s="11"/>
    </row>
    <row r="325" spans="1:20" ht="15.75" x14ac:dyDescent="0.25">
      <c r="A325" s="151">
        <v>36</v>
      </c>
      <c r="B325" s="193" t="s">
        <v>81</v>
      </c>
      <c r="C325" s="196" t="s">
        <v>82</v>
      </c>
      <c r="D325" s="84" t="s">
        <v>9</v>
      </c>
      <c r="E325" s="85">
        <f>E326+E330+E331+E332</f>
        <v>700</v>
      </c>
      <c r="F325" s="86">
        <f>F326+F330+F331+F332</f>
        <v>1137</v>
      </c>
      <c r="G325" s="43"/>
      <c r="T325" s="11"/>
    </row>
    <row r="326" spans="1:20" ht="15.75" x14ac:dyDescent="0.25">
      <c r="A326" s="151"/>
      <c r="B326" s="194"/>
      <c r="C326" s="197"/>
      <c r="D326" s="84" t="s">
        <v>3</v>
      </c>
      <c r="E326" s="85"/>
      <c r="F326" s="86"/>
      <c r="G326" s="43"/>
      <c r="T326" s="11"/>
    </row>
    <row r="327" spans="1:20" ht="15.75" x14ac:dyDescent="0.25">
      <c r="A327" s="151"/>
      <c r="B327" s="194"/>
      <c r="C327" s="197"/>
      <c r="D327" s="87" t="s">
        <v>106</v>
      </c>
      <c r="E327" s="88"/>
      <c r="F327" s="89"/>
      <c r="G327" s="43"/>
      <c r="T327" s="11"/>
    </row>
    <row r="328" spans="1:20" ht="30" x14ac:dyDescent="0.25">
      <c r="A328" s="151"/>
      <c r="B328" s="194"/>
      <c r="C328" s="197"/>
      <c r="D328" s="87" t="s">
        <v>107</v>
      </c>
      <c r="E328" s="88"/>
      <c r="F328" s="89"/>
      <c r="G328" s="43"/>
      <c r="T328" s="11"/>
    </row>
    <row r="329" spans="1:20" ht="45" x14ac:dyDescent="0.25">
      <c r="A329" s="151"/>
      <c r="B329" s="194"/>
      <c r="C329" s="197"/>
      <c r="D329" s="87" t="s">
        <v>108</v>
      </c>
      <c r="E329" s="88"/>
      <c r="F329" s="89"/>
      <c r="G329" s="43"/>
      <c r="T329" s="11"/>
    </row>
    <row r="330" spans="1:20" ht="30" x14ac:dyDescent="0.25">
      <c r="A330" s="151"/>
      <c r="B330" s="194"/>
      <c r="C330" s="197"/>
      <c r="D330" s="84" t="s">
        <v>4</v>
      </c>
      <c r="E330" s="85">
        <v>700</v>
      </c>
      <c r="F330" s="134">
        <v>1137</v>
      </c>
      <c r="G330" s="43"/>
      <c r="T330" s="11"/>
    </row>
    <row r="331" spans="1:20" ht="30" x14ac:dyDescent="0.25">
      <c r="A331" s="151"/>
      <c r="B331" s="194"/>
      <c r="C331" s="197"/>
      <c r="D331" s="84" t="s">
        <v>6</v>
      </c>
      <c r="E331" s="85"/>
      <c r="F331" s="86"/>
      <c r="G331" s="43"/>
      <c r="T331" s="11"/>
    </row>
    <row r="332" spans="1:20" ht="30" x14ac:dyDescent="0.25">
      <c r="A332" s="151"/>
      <c r="B332" s="195"/>
      <c r="C332" s="198"/>
      <c r="D332" s="84" t="s">
        <v>5</v>
      </c>
      <c r="E332" s="85"/>
      <c r="F332" s="86"/>
      <c r="G332" s="43"/>
      <c r="T332" s="11"/>
    </row>
    <row r="333" spans="1:20" ht="15.75" x14ac:dyDescent="0.25">
      <c r="A333" s="151">
        <v>37</v>
      </c>
      <c r="B333" s="211" t="s">
        <v>83</v>
      </c>
      <c r="C333" s="214" t="s">
        <v>84</v>
      </c>
      <c r="D333" s="60" t="s">
        <v>9</v>
      </c>
      <c r="E333" s="61">
        <f>E334+E338+E339+E340</f>
        <v>524754.54539999994</v>
      </c>
      <c r="F333" s="62"/>
      <c r="G333" s="43"/>
      <c r="T333" s="11"/>
    </row>
    <row r="334" spans="1:20" ht="28.5" x14ac:dyDescent="0.25">
      <c r="A334" s="151"/>
      <c r="B334" s="212"/>
      <c r="C334" s="215"/>
      <c r="D334" s="60" t="s">
        <v>3</v>
      </c>
      <c r="E334" s="61">
        <f>E342+E350</f>
        <v>478917</v>
      </c>
      <c r="F334" s="62"/>
      <c r="G334" s="43"/>
      <c r="T334" s="11"/>
    </row>
    <row r="335" spans="1:20" ht="15.75" x14ac:dyDescent="0.25">
      <c r="A335" s="151"/>
      <c r="B335" s="212"/>
      <c r="C335" s="215"/>
      <c r="D335" s="63" t="s">
        <v>106</v>
      </c>
      <c r="E335" s="64">
        <f>E343+E351</f>
        <v>478917</v>
      </c>
      <c r="F335" s="65"/>
      <c r="G335" s="43"/>
      <c r="T335" s="11"/>
    </row>
    <row r="336" spans="1:20" ht="30" x14ac:dyDescent="0.25">
      <c r="A336" s="151"/>
      <c r="B336" s="212"/>
      <c r="C336" s="215"/>
      <c r="D336" s="63" t="s">
        <v>107</v>
      </c>
      <c r="E336" s="64"/>
      <c r="F336" s="65"/>
      <c r="G336" s="43"/>
      <c r="T336" s="11"/>
    </row>
    <row r="337" spans="1:20" ht="45" x14ac:dyDescent="0.25">
      <c r="A337" s="151"/>
      <c r="B337" s="212"/>
      <c r="C337" s="215"/>
      <c r="D337" s="63" t="s">
        <v>108</v>
      </c>
      <c r="E337" s="64"/>
      <c r="F337" s="65"/>
      <c r="G337" s="43"/>
      <c r="T337" s="11"/>
    </row>
    <row r="338" spans="1:20" ht="28.5" x14ac:dyDescent="0.25">
      <c r="A338" s="151"/>
      <c r="B338" s="212"/>
      <c r="C338" s="215"/>
      <c r="D338" s="60" t="s">
        <v>4</v>
      </c>
      <c r="E338" s="61">
        <f>E346+E354</f>
        <v>45837.545400000003</v>
      </c>
      <c r="F338" s="62"/>
      <c r="G338" s="43"/>
      <c r="T338" s="11"/>
    </row>
    <row r="339" spans="1:20" ht="28.5" x14ac:dyDescent="0.25">
      <c r="A339" s="151"/>
      <c r="B339" s="212"/>
      <c r="C339" s="215"/>
      <c r="D339" s="60" t="s">
        <v>6</v>
      </c>
      <c r="E339" s="61"/>
      <c r="F339" s="62"/>
      <c r="G339" s="43"/>
      <c r="T339" s="11"/>
    </row>
    <row r="340" spans="1:20" ht="28.5" x14ac:dyDescent="0.25">
      <c r="A340" s="151"/>
      <c r="B340" s="213"/>
      <c r="C340" s="216"/>
      <c r="D340" s="60" t="s">
        <v>5</v>
      </c>
      <c r="E340" s="61"/>
      <c r="F340" s="62"/>
      <c r="G340" s="43"/>
      <c r="T340" s="11"/>
    </row>
    <row r="341" spans="1:20" ht="15.75" x14ac:dyDescent="0.25">
      <c r="A341" s="151">
        <v>38</v>
      </c>
      <c r="B341" s="211" t="s">
        <v>85</v>
      </c>
      <c r="C341" s="211" t="s">
        <v>86</v>
      </c>
      <c r="D341" s="60" t="s">
        <v>9</v>
      </c>
      <c r="E341" s="61">
        <f>E342+E346+E347+E348</f>
        <v>483754.5454</v>
      </c>
      <c r="F341" s="62"/>
      <c r="G341" s="43"/>
      <c r="T341" s="11"/>
    </row>
    <row r="342" spans="1:20" ht="28.5" x14ac:dyDescent="0.25">
      <c r="A342" s="151"/>
      <c r="B342" s="212"/>
      <c r="C342" s="212"/>
      <c r="D342" s="60" t="s">
        <v>3</v>
      </c>
      <c r="E342" s="61">
        <v>478917</v>
      </c>
      <c r="F342" s="62"/>
      <c r="G342" s="43">
        <v>0.99</v>
      </c>
      <c r="T342" s="11"/>
    </row>
    <row r="343" spans="1:20" ht="15.75" x14ac:dyDescent="0.25">
      <c r="A343" s="151"/>
      <c r="B343" s="212"/>
      <c r="C343" s="212"/>
      <c r="D343" s="63" t="s">
        <v>106</v>
      </c>
      <c r="E343" s="64">
        <f>E342</f>
        <v>478917</v>
      </c>
      <c r="F343" s="65"/>
      <c r="T343" s="11"/>
    </row>
    <row r="344" spans="1:20" ht="30" x14ac:dyDescent="0.25">
      <c r="A344" s="151"/>
      <c r="B344" s="212"/>
      <c r="C344" s="212"/>
      <c r="D344" s="63" t="s">
        <v>107</v>
      </c>
      <c r="E344" s="64"/>
      <c r="F344" s="65"/>
      <c r="G344" s="43"/>
      <c r="T344" s="11"/>
    </row>
    <row r="345" spans="1:20" ht="45" x14ac:dyDescent="0.25">
      <c r="A345" s="151"/>
      <c r="B345" s="212"/>
      <c r="C345" s="212"/>
      <c r="D345" s="63" t="s">
        <v>108</v>
      </c>
      <c r="E345" s="64"/>
      <c r="F345" s="65"/>
      <c r="G345" s="43"/>
      <c r="T345" s="11"/>
    </row>
    <row r="346" spans="1:20" ht="28.5" x14ac:dyDescent="0.25">
      <c r="A346" s="151"/>
      <c r="B346" s="212"/>
      <c r="C346" s="212"/>
      <c r="D346" s="60" t="s">
        <v>4</v>
      </c>
      <c r="E346" s="61">
        <v>4837.5454</v>
      </c>
      <c r="F346" s="62"/>
      <c r="G346" s="43">
        <v>0.01</v>
      </c>
      <c r="T346" s="11"/>
    </row>
    <row r="347" spans="1:20" ht="28.5" x14ac:dyDescent="0.25">
      <c r="A347" s="151"/>
      <c r="B347" s="212"/>
      <c r="C347" s="212"/>
      <c r="D347" s="60" t="s">
        <v>6</v>
      </c>
      <c r="E347" s="61"/>
      <c r="F347" s="62"/>
      <c r="G347" s="43"/>
      <c r="T347" s="11"/>
    </row>
    <row r="348" spans="1:20" ht="28.5" x14ac:dyDescent="0.25">
      <c r="A348" s="151"/>
      <c r="B348" s="213"/>
      <c r="C348" s="213"/>
      <c r="D348" s="60" t="s">
        <v>5</v>
      </c>
      <c r="E348" s="61"/>
      <c r="F348" s="62"/>
      <c r="G348" s="43"/>
      <c r="T348" s="11"/>
    </row>
    <row r="349" spans="1:20" ht="15.75" x14ac:dyDescent="0.25">
      <c r="A349" s="151">
        <v>39</v>
      </c>
      <c r="B349" s="202" t="s">
        <v>87</v>
      </c>
      <c r="C349" s="205" t="s">
        <v>88</v>
      </c>
      <c r="D349" s="66" t="s">
        <v>9</v>
      </c>
      <c r="E349" s="67">
        <f>E350+E354+E355+E356</f>
        <v>41000</v>
      </c>
      <c r="F349" s="68"/>
      <c r="G349" s="43"/>
      <c r="T349" s="11"/>
    </row>
    <row r="350" spans="1:20" ht="15.75" x14ac:dyDescent="0.25">
      <c r="A350" s="151"/>
      <c r="B350" s="203"/>
      <c r="C350" s="206"/>
      <c r="D350" s="66" t="s">
        <v>3</v>
      </c>
      <c r="E350" s="67"/>
      <c r="F350" s="68"/>
      <c r="G350" s="43"/>
      <c r="T350" s="11"/>
    </row>
    <row r="351" spans="1:20" ht="15.75" x14ac:dyDescent="0.25">
      <c r="A351" s="151"/>
      <c r="B351" s="203"/>
      <c r="C351" s="206"/>
      <c r="D351" s="69" t="s">
        <v>106</v>
      </c>
      <c r="E351" s="70"/>
      <c r="F351" s="71"/>
      <c r="G351" s="43"/>
      <c r="T351" s="11"/>
    </row>
    <row r="352" spans="1:20" ht="30" x14ac:dyDescent="0.25">
      <c r="A352" s="151"/>
      <c r="B352" s="203"/>
      <c r="C352" s="206"/>
      <c r="D352" s="69" t="s">
        <v>107</v>
      </c>
      <c r="E352" s="70"/>
      <c r="F352" s="71"/>
      <c r="G352" s="43"/>
      <c r="T352" s="11"/>
    </row>
    <row r="353" spans="1:20" ht="45" x14ac:dyDescent="0.25">
      <c r="A353" s="151"/>
      <c r="B353" s="203"/>
      <c r="C353" s="206"/>
      <c r="D353" s="69" t="s">
        <v>108</v>
      </c>
      <c r="E353" s="70"/>
      <c r="F353" s="71"/>
      <c r="G353" s="43"/>
      <c r="T353" s="11"/>
    </row>
    <row r="354" spans="1:20" ht="30" x14ac:dyDescent="0.25">
      <c r="A354" s="151"/>
      <c r="B354" s="203"/>
      <c r="C354" s="206"/>
      <c r="D354" s="66" t="s">
        <v>4</v>
      </c>
      <c r="E354" s="67">
        <v>41000</v>
      </c>
      <c r="F354" s="68"/>
      <c r="G354" s="43"/>
      <c r="T354" s="11"/>
    </row>
    <row r="355" spans="1:20" ht="30" x14ac:dyDescent="0.25">
      <c r="A355" s="151"/>
      <c r="B355" s="203"/>
      <c r="C355" s="206"/>
      <c r="D355" s="66" t="s">
        <v>6</v>
      </c>
      <c r="E355" s="67"/>
      <c r="F355" s="68"/>
      <c r="G355" s="43"/>
      <c r="T355" s="11"/>
    </row>
    <row r="356" spans="1:20" ht="30" x14ac:dyDescent="0.25">
      <c r="A356" s="151"/>
      <c r="B356" s="204"/>
      <c r="C356" s="207"/>
      <c r="D356" s="66" t="s">
        <v>5</v>
      </c>
      <c r="E356" s="67"/>
      <c r="F356" s="68"/>
      <c r="G356" s="43"/>
      <c r="T356" s="11"/>
    </row>
    <row r="357" spans="1:20" ht="15.75" x14ac:dyDescent="0.25">
      <c r="A357" s="151">
        <v>40</v>
      </c>
      <c r="B357" s="208" t="s">
        <v>89</v>
      </c>
      <c r="C357" s="208" t="s">
        <v>90</v>
      </c>
      <c r="D357" s="48" t="s">
        <v>9</v>
      </c>
      <c r="E357" s="49">
        <f>E358+E362+E363+E364</f>
        <v>20755096.400000002</v>
      </c>
      <c r="F357" s="50">
        <f>F365+F373+F381+F389+F397+F405</f>
        <v>787132.22900000017</v>
      </c>
      <c r="G357" s="43"/>
      <c r="T357" s="11"/>
    </row>
    <row r="358" spans="1:20" ht="28.5" x14ac:dyDescent="0.25">
      <c r="A358" s="151"/>
      <c r="B358" s="209"/>
      <c r="C358" s="209"/>
      <c r="D358" s="48" t="s">
        <v>3</v>
      </c>
      <c r="E358" s="49">
        <f>E366+E374+E382+E390+E398+E406</f>
        <v>1199.3</v>
      </c>
      <c r="F358" s="50">
        <f t="shared" ref="F358:F364" si="1">F366+F374+F382+F390+F398+F406</f>
        <v>230.32599999999999</v>
      </c>
      <c r="G358" s="43"/>
      <c r="T358" s="11"/>
    </row>
    <row r="359" spans="1:20" ht="15.75" x14ac:dyDescent="0.25">
      <c r="A359" s="151"/>
      <c r="B359" s="209"/>
      <c r="C359" s="209"/>
      <c r="D359" s="51" t="s">
        <v>106</v>
      </c>
      <c r="E359" s="52"/>
      <c r="F359" s="50">
        <f t="shared" si="1"/>
        <v>0</v>
      </c>
      <c r="G359" s="43"/>
      <c r="T359" s="11"/>
    </row>
    <row r="360" spans="1:20" ht="30" x14ac:dyDescent="0.25">
      <c r="A360" s="151"/>
      <c r="B360" s="209"/>
      <c r="C360" s="209"/>
      <c r="D360" s="51" t="s">
        <v>107</v>
      </c>
      <c r="E360" s="52">
        <f>E368+E376+E384+E392+E400+E408</f>
        <v>0</v>
      </c>
      <c r="F360" s="50">
        <f t="shared" si="1"/>
        <v>230.32599999999999</v>
      </c>
      <c r="G360" s="43"/>
      <c r="T360" s="11"/>
    </row>
    <row r="361" spans="1:20" ht="45" x14ac:dyDescent="0.25">
      <c r="A361" s="151"/>
      <c r="B361" s="209"/>
      <c r="C361" s="209"/>
      <c r="D361" s="51" t="s">
        <v>108</v>
      </c>
      <c r="E361" s="52"/>
      <c r="F361" s="50">
        <f t="shared" si="1"/>
        <v>0</v>
      </c>
      <c r="G361" s="43"/>
      <c r="T361" s="11"/>
    </row>
    <row r="362" spans="1:20" ht="28.5" x14ac:dyDescent="0.25">
      <c r="A362" s="151"/>
      <c r="B362" s="209"/>
      <c r="C362" s="209"/>
      <c r="D362" s="48" t="s">
        <v>4</v>
      </c>
      <c r="E362" s="49">
        <f>E370+E378+E386+E394+E402+E410</f>
        <v>3036098.34</v>
      </c>
      <c r="F362" s="50">
        <f t="shared" si="1"/>
        <v>786901.90300000017</v>
      </c>
      <c r="G362" s="43"/>
      <c r="T362" s="11"/>
    </row>
    <row r="363" spans="1:20" ht="28.5" x14ac:dyDescent="0.25">
      <c r="A363" s="151"/>
      <c r="B363" s="209"/>
      <c r="C363" s="209"/>
      <c r="D363" s="48" t="s">
        <v>6</v>
      </c>
      <c r="E363" s="49"/>
      <c r="F363" s="50">
        <f t="shared" si="1"/>
        <v>0</v>
      </c>
      <c r="G363" s="43"/>
      <c r="T363" s="11"/>
    </row>
    <row r="364" spans="1:20" ht="28.5" x14ac:dyDescent="0.25">
      <c r="A364" s="151"/>
      <c r="B364" s="210"/>
      <c r="C364" s="210"/>
      <c r="D364" s="48" t="s">
        <v>5</v>
      </c>
      <c r="E364" s="49">
        <f>E372+E380+E388+E396+E404+E412</f>
        <v>17717798.760000002</v>
      </c>
      <c r="F364" s="50">
        <f t="shared" si="1"/>
        <v>0</v>
      </c>
      <c r="G364" s="43"/>
      <c r="T364" s="11"/>
    </row>
    <row r="365" spans="1:20" ht="15.75" x14ac:dyDescent="0.25">
      <c r="A365" s="151">
        <v>41</v>
      </c>
      <c r="B365" s="217" t="s">
        <v>91</v>
      </c>
      <c r="C365" s="220" t="s">
        <v>92</v>
      </c>
      <c r="D365" s="54" t="s">
        <v>9</v>
      </c>
      <c r="E365" s="55">
        <f>E366+E370+E371+E372</f>
        <v>6631753.2200000007</v>
      </c>
      <c r="F365" s="56">
        <f>F366+F370+F371+F372</f>
        <v>98159.138000000006</v>
      </c>
      <c r="G365" s="43"/>
      <c r="T365" s="11"/>
    </row>
    <row r="366" spans="1:20" ht="15.75" x14ac:dyDescent="0.25">
      <c r="A366" s="151"/>
      <c r="B366" s="218"/>
      <c r="C366" s="221"/>
      <c r="D366" s="54" t="s">
        <v>3</v>
      </c>
      <c r="E366" s="55"/>
      <c r="F366" s="56"/>
      <c r="G366" s="43"/>
      <c r="T366" s="11"/>
    </row>
    <row r="367" spans="1:20" ht="15.75" x14ac:dyDescent="0.25">
      <c r="A367" s="151"/>
      <c r="B367" s="218"/>
      <c r="C367" s="221"/>
      <c r="D367" s="57" t="s">
        <v>106</v>
      </c>
      <c r="E367" s="58"/>
      <c r="F367" s="59"/>
      <c r="G367" s="43"/>
      <c r="T367" s="11"/>
    </row>
    <row r="368" spans="1:20" ht="30" x14ac:dyDescent="0.25">
      <c r="A368" s="151"/>
      <c r="B368" s="218"/>
      <c r="C368" s="221"/>
      <c r="D368" s="57" t="s">
        <v>107</v>
      </c>
      <c r="E368" s="58"/>
      <c r="F368" s="59"/>
      <c r="G368" s="43"/>
      <c r="T368" s="11"/>
    </row>
    <row r="369" spans="1:20" ht="45" x14ac:dyDescent="0.25">
      <c r="A369" s="151"/>
      <c r="B369" s="218"/>
      <c r="C369" s="221"/>
      <c r="D369" s="57" t="s">
        <v>108</v>
      </c>
      <c r="E369" s="58"/>
      <c r="F369" s="59"/>
      <c r="G369" s="43"/>
      <c r="T369" s="11"/>
    </row>
    <row r="370" spans="1:20" ht="30" x14ac:dyDescent="0.25">
      <c r="A370" s="151"/>
      <c r="B370" s="218"/>
      <c r="C370" s="221"/>
      <c r="D370" s="54" t="s">
        <v>4</v>
      </c>
      <c r="E370" s="108">
        <v>456263.74</v>
      </c>
      <c r="F370" s="134">
        <v>98159.138000000006</v>
      </c>
      <c r="G370" s="43"/>
      <c r="T370" s="11"/>
    </row>
    <row r="371" spans="1:20" ht="30" x14ac:dyDescent="0.25">
      <c r="A371" s="151"/>
      <c r="B371" s="218"/>
      <c r="C371" s="221"/>
      <c r="D371" s="54" t="s">
        <v>6</v>
      </c>
      <c r="E371" s="55"/>
      <c r="F371" s="56"/>
      <c r="G371" s="43"/>
      <c r="T371" s="11"/>
    </row>
    <row r="372" spans="1:20" ht="30" x14ac:dyDescent="0.25">
      <c r="A372" s="151"/>
      <c r="B372" s="219"/>
      <c r="C372" s="222"/>
      <c r="D372" s="54" t="s">
        <v>5</v>
      </c>
      <c r="E372" s="108">
        <v>6175489.4800000004</v>
      </c>
      <c r="F372" s="56"/>
      <c r="G372" s="43"/>
      <c r="T372" s="11"/>
    </row>
    <row r="373" spans="1:20" ht="15.75" x14ac:dyDescent="0.25">
      <c r="A373" s="151">
        <v>42</v>
      </c>
      <c r="B373" s="217" t="s">
        <v>93</v>
      </c>
      <c r="C373" s="220" t="s">
        <v>94</v>
      </c>
      <c r="D373" s="54" t="s">
        <v>9</v>
      </c>
      <c r="E373" s="55">
        <f>E374+E378+E379+E380</f>
        <v>11680405.620000001</v>
      </c>
      <c r="F373" s="56">
        <f>F374+F378+F379+F380</f>
        <v>269184.29200000002</v>
      </c>
      <c r="G373" s="43"/>
      <c r="T373" s="11"/>
    </row>
    <row r="374" spans="1:20" ht="15.75" x14ac:dyDescent="0.25">
      <c r="A374" s="151"/>
      <c r="B374" s="218"/>
      <c r="C374" s="221"/>
      <c r="D374" s="54" t="s">
        <v>3</v>
      </c>
      <c r="E374" s="55"/>
      <c r="F374" s="56"/>
      <c r="G374" s="43"/>
      <c r="T374" s="11"/>
    </row>
    <row r="375" spans="1:20" ht="15.75" x14ac:dyDescent="0.25">
      <c r="A375" s="151"/>
      <c r="B375" s="218"/>
      <c r="C375" s="221"/>
      <c r="D375" s="57" t="s">
        <v>106</v>
      </c>
      <c r="E375" s="58"/>
      <c r="F375" s="59"/>
      <c r="G375" s="43"/>
      <c r="T375" s="11"/>
    </row>
    <row r="376" spans="1:20" ht="30" x14ac:dyDescent="0.25">
      <c r="A376" s="151"/>
      <c r="B376" s="218"/>
      <c r="C376" s="221"/>
      <c r="D376" s="57" t="s">
        <v>107</v>
      </c>
      <c r="E376" s="58"/>
      <c r="F376" s="59"/>
      <c r="G376" s="43"/>
      <c r="T376" s="11"/>
    </row>
    <row r="377" spans="1:20" ht="45" x14ac:dyDescent="0.25">
      <c r="A377" s="151"/>
      <c r="B377" s="218"/>
      <c r="C377" s="221"/>
      <c r="D377" s="57" t="s">
        <v>108</v>
      </c>
      <c r="E377" s="58"/>
      <c r="F377" s="59"/>
      <c r="G377" s="43"/>
      <c r="T377" s="11"/>
    </row>
    <row r="378" spans="1:20" ht="30" x14ac:dyDescent="0.25">
      <c r="A378" s="151"/>
      <c r="B378" s="218"/>
      <c r="C378" s="221"/>
      <c r="D378" s="54" t="s">
        <v>4</v>
      </c>
      <c r="E378" s="108">
        <v>1138443.1399999999</v>
      </c>
      <c r="F378" s="135">
        <v>269184.29200000002</v>
      </c>
      <c r="G378" s="43"/>
      <c r="T378" s="11"/>
    </row>
    <row r="379" spans="1:20" ht="30" x14ac:dyDescent="0.25">
      <c r="A379" s="151"/>
      <c r="B379" s="218"/>
      <c r="C379" s="221"/>
      <c r="D379" s="54" t="s">
        <v>6</v>
      </c>
      <c r="E379" s="55"/>
      <c r="F379" s="56"/>
      <c r="G379" s="43"/>
      <c r="T379" s="11"/>
    </row>
    <row r="380" spans="1:20" ht="30" x14ac:dyDescent="0.25">
      <c r="A380" s="151"/>
      <c r="B380" s="219"/>
      <c r="C380" s="222"/>
      <c r="D380" s="54" t="s">
        <v>5</v>
      </c>
      <c r="E380" s="55">
        <v>10541962.48</v>
      </c>
      <c r="F380" s="56"/>
      <c r="G380" s="43"/>
      <c r="T380" s="11"/>
    </row>
    <row r="381" spans="1:20" ht="15.75" x14ac:dyDescent="0.25">
      <c r="A381" s="151">
        <v>43</v>
      </c>
      <c r="B381" s="217" t="s">
        <v>95</v>
      </c>
      <c r="C381" s="220" t="s">
        <v>96</v>
      </c>
      <c r="D381" s="54" t="s">
        <v>9</v>
      </c>
      <c r="E381" s="55">
        <f>E382+E386+E387+E388</f>
        <v>637774.38</v>
      </c>
      <c r="F381" s="56">
        <f>F382+F386+F387+F388</f>
        <v>146970.87299999999</v>
      </c>
      <c r="G381" s="43"/>
      <c r="T381" s="11"/>
    </row>
    <row r="382" spans="1:20" ht="15.75" x14ac:dyDescent="0.25">
      <c r="A382" s="151"/>
      <c r="B382" s="218"/>
      <c r="C382" s="221"/>
      <c r="D382" s="54" t="s">
        <v>3</v>
      </c>
      <c r="E382" s="55"/>
      <c r="F382" s="56"/>
      <c r="G382" s="43"/>
      <c r="T382" s="11"/>
    </row>
    <row r="383" spans="1:20" ht="15.75" x14ac:dyDescent="0.25">
      <c r="A383" s="151"/>
      <c r="B383" s="218"/>
      <c r="C383" s="221"/>
      <c r="D383" s="57" t="s">
        <v>106</v>
      </c>
      <c r="E383" s="58"/>
      <c r="F383" s="59"/>
      <c r="G383" s="43"/>
      <c r="T383" s="11"/>
    </row>
    <row r="384" spans="1:20" ht="30" x14ac:dyDescent="0.25">
      <c r="A384" s="151"/>
      <c r="B384" s="218"/>
      <c r="C384" s="221"/>
      <c r="D384" s="57" t="s">
        <v>107</v>
      </c>
      <c r="E384" s="58"/>
      <c r="F384" s="59"/>
      <c r="G384" s="43"/>
      <c r="T384" s="11"/>
    </row>
    <row r="385" spans="1:20" ht="45" x14ac:dyDescent="0.25">
      <c r="A385" s="151"/>
      <c r="B385" s="218"/>
      <c r="C385" s="221"/>
      <c r="D385" s="57" t="s">
        <v>108</v>
      </c>
      <c r="E385" s="58"/>
      <c r="F385" s="59"/>
      <c r="G385" s="43"/>
      <c r="T385" s="11"/>
    </row>
    <row r="386" spans="1:20" ht="30" x14ac:dyDescent="0.25">
      <c r="A386" s="151"/>
      <c r="B386" s="218"/>
      <c r="C386" s="221"/>
      <c r="D386" s="54" t="s">
        <v>4</v>
      </c>
      <c r="E386" s="108">
        <v>637774.38</v>
      </c>
      <c r="F386" s="135">
        <v>146970.87299999999</v>
      </c>
      <c r="G386" s="43"/>
      <c r="T386" s="11"/>
    </row>
    <row r="387" spans="1:20" ht="30" x14ac:dyDescent="0.25">
      <c r="A387" s="151"/>
      <c r="B387" s="218"/>
      <c r="C387" s="221"/>
      <c r="D387" s="54" t="s">
        <v>6</v>
      </c>
      <c r="E387" s="55"/>
      <c r="F387" s="56"/>
      <c r="G387" s="43"/>
      <c r="T387" s="11"/>
    </row>
    <row r="388" spans="1:20" ht="30" x14ac:dyDescent="0.25">
      <c r="A388" s="151"/>
      <c r="B388" s="219"/>
      <c r="C388" s="222"/>
      <c r="D388" s="54" t="s">
        <v>5</v>
      </c>
      <c r="E388" s="55"/>
      <c r="F388" s="56"/>
      <c r="G388" s="43"/>
      <c r="T388" s="11"/>
    </row>
    <row r="389" spans="1:20" ht="15.75" x14ac:dyDescent="0.25">
      <c r="A389" s="151">
        <v>44</v>
      </c>
      <c r="B389" s="217" t="s">
        <v>97</v>
      </c>
      <c r="C389" s="220" t="s">
        <v>98</v>
      </c>
      <c r="D389" s="54" t="s">
        <v>9</v>
      </c>
      <c r="E389" s="55">
        <f>E390+E394+E395+E396</f>
        <v>734899.89</v>
      </c>
      <c r="F389" s="56">
        <f>F390+F394+F395+F396</f>
        <v>263150.09399999998</v>
      </c>
      <c r="G389" s="43"/>
      <c r="T389" s="11"/>
    </row>
    <row r="390" spans="1:20" ht="15.75" x14ac:dyDescent="0.25">
      <c r="A390" s="151"/>
      <c r="B390" s="218"/>
      <c r="C390" s="221"/>
      <c r="D390" s="54" t="s">
        <v>3</v>
      </c>
      <c r="E390" s="55"/>
      <c r="F390" s="56">
        <f>F391+F392</f>
        <v>0</v>
      </c>
      <c r="G390" s="43"/>
      <c r="T390" s="11"/>
    </row>
    <row r="391" spans="1:20" ht="15.75" x14ac:dyDescent="0.25">
      <c r="A391" s="151"/>
      <c r="B391" s="218"/>
      <c r="C391" s="221"/>
      <c r="D391" s="57" t="s">
        <v>106</v>
      </c>
      <c r="E391" s="58"/>
      <c r="F391" s="59"/>
      <c r="G391" s="43"/>
      <c r="T391" s="11"/>
    </row>
    <row r="392" spans="1:20" ht="30" x14ac:dyDescent="0.25">
      <c r="A392" s="151"/>
      <c r="B392" s="218"/>
      <c r="C392" s="221"/>
      <c r="D392" s="57" t="s">
        <v>107</v>
      </c>
      <c r="E392" s="58"/>
      <c r="F392" s="59"/>
      <c r="G392" s="43"/>
      <c r="T392" s="11"/>
    </row>
    <row r="393" spans="1:20" ht="45" x14ac:dyDescent="0.25">
      <c r="A393" s="151"/>
      <c r="B393" s="218"/>
      <c r="C393" s="221"/>
      <c r="D393" s="57" t="s">
        <v>108</v>
      </c>
      <c r="E393" s="58"/>
      <c r="F393" s="59"/>
      <c r="G393" s="43"/>
      <c r="T393" s="11"/>
    </row>
    <row r="394" spans="1:20" ht="30" x14ac:dyDescent="0.25">
      <c r="A394" s="151"/>
      <c r="B394" s="218"/>
      <c r="C394" s="221"/>
      <c r="D394" s="54" t="s">
        <v>4</v>
      </c>
      <c r="E394" s="108">
        <v>734899.89</v>
      </c>
      <c r="F394" s="135">
        <v>263150.09399999998</v>
      </c>
      <c r="G394" s="43"/>
      <c r="T394" s="11"/>
    </row>
    <row r="395" spans="1:20" ht="30" x14ac:dyDescent="0.25">
      <c r="A395" s="151"/>
      <c r="B395" s="218"/>
      <c r="C395" s="221"/>
      <c r="D395" s="54" t="s">
        <v>6</v>
      </c>
      <c r="E395" s="55"/>
      <c r="F395" s="56"/>
      <c r="G395" s="43"/>
      <c r="T395" s="11"/>
    </row>
    <row r="396" spans="1:20" ht="30" x14ac:dyDescent="0.25">
      <c r="A396" s="151"/>
      <c r="B396" s="219"/>
      <c r="C396" s="222"/>
      <c r="D396" s="54" t="s">
        <v>5</v>
      </c>
      <c r="E396" s="55"/>
      <c r="F396" s="56"/>
      <c r="G396" s="43"/>
      <c r="T396" s="11"/>
    </row>
    <row r="397" spans="1:20" ht="15.75" x14ac:dyDescent="0.25">
      <c r="A397" s="151">
        <v>45</v>
      </c>
      <c r="B397" s="217" t="s">
        <v>99</v>
      </c>
      <c r="C397" s="220" t="s">
        <v>100</v>
      </c>
      <c r="D397" s="54" t="s">
        <v>9</v>
      </c>
      <c r="E397" s="55">
        <f>E398+E402+E403+E404</f>
        <v>1027900.9</v>
      </c>
      <c r="F397" s="56"/>
      <c r="G397" s="43"/>
      <c r="T397" s="11"/>
    </row>
    <row r="398" spans="1:20" ht="15.75" x14ac:dyDescent="0.25">
      <c r="A398" s="151"/>
      <c r="B398" s="218"/>
      <c r="C398" s="221"/>
      <c r="D398" s="54" t="s">
        <v>3</v>
      </c>
      <c r="E398" s="55"/>
      <c r="F398" s="56"/>
      <c r="G398" s="43"/>
      <c r="T398" s="11"/>
    </row>
    <row r="399" spans="1:20" ht="15.75" x14ac:dyDescent="0.25">
      <c r="A399" s="151"/>
      <c r="B399" s="218"/>
      <c r="C399" s="221"/>
      <c r="D399" s="57" t="s">
        <v>106</v>
      </c>
      <c r="E399" s="58"/>
      <c r="F399" s="59"/>
      <c r="G399" s="43"/>
      <c r="T399" s="11"/>
    </row>
    <row r="400" spans="1:20" ht="30" x14ac:dyDescent="0.25">
      <c r="A400" s="151"/>
      <c r="B400" s="218"/>
      <c r="C400" s="221"/>
      <c r="D400" s="57" t="s">
        <v>107</v>
      </c>
      <c r="E400" s="58"/>
      <c r="F400" s="59"/>
      <c r="G400" s="43"/>
      <c r="T400" s="11"/>
    </row>
    <row r="401" spans="1:20" ht="45" x14ac:dyDescent="0.25">
      <c r="A401" s="151"/>
      <c r="B401" s="218"/>
      <c r="C401" s="221"/>
      <c r="D401" s="57" t="s">
        <v>108</v>
      </c>
      <c r="E401" s="58"/>
      <c r="F401" s="59"/>
      <c r="G401" s="43"/>
      <c r="T401" s="11"/>
    </row>
    <row r="402" spans="1:20" ht="30" x14ac:dyDescent="0.25">
      <c r="A402" s="151"/>
      <c r="B402" s="218"/>
      <c r="C402" s="221"/>
      <c r="D402" s="54" t="s">
        <v>4</v>
      </c>
      <c r="E402" s="55">
        <v>27554.1</v>
      </c>
      <c r="F402" s="56"/>
      <c r="G402" s="43"/>
      <c r="T402" s="11"/>
    </row>
    <row r="403" spans="1:20" ht="30" x14ac:dyDescent="0.25">
      <c r="A403" s="151"/>
      <c r="B403" s="218"/>
      <c r="C403" s="221"/>
      <c r="D403" s="54" t="s">
        <v>6</v>
      </c>
      <c r="E403" s="55"/>
      <c r="F403" s="56"/>
      <c r="G403" s="43"/>
      <c r="T403" s="11"/>
    </row>
    <row r="404" spans="1:20" ht="30" x14ac:dyDescent="0.25">
      <c r="A404" s="151"/>
      <c r="B404" s="219"/>
      <c r="C404" s="222"/>
      <c r="D404" s="54" t="s">
        <v>5</v>
      </c>
      <c r="E404" s="55">
        <v>1000346.8</v>
      </c>
      <c r="F404" s="56"/>
      <c r="G404" s="43"/>
      <c r="T404" s="11"/>
    </row>
    <row r="405" spans="1:20" ht="15.75" x14ac:dyDescent="0.25">
      <c r="A405" s="151">
        <v>46</v>
      </c>
      <c r="B405" s="217" t="s">
        <v>101</v>
      </c>
      <c r="C405" s="220" t="s">
        <v>102</v>
      </c>
      <c r="D405" s="54" t="s">
        <v>9</v>
      </c>
      <c r="E405" s="55">
        <f>E406+E410+E411+E412</f>
        <v>42362.39</v>
      </c>
      <c r="F405" s="56">
        <f>F406+F410+F411+F412</f>
        <v>9667.8319999999985</v>
      </c>
      <c r="G405" s="43"/>
      <c r="T405" s="11"/>
    </row>
    <row r="406" spans="1:20" ht="15.75" x14ac:dyDescent="0.25">
      <c r="A406" s="151"/>
      <c r="B406" s="218"/>
      <c r="C406" s="221"/>
      <c r="D406" s="54" t="s">
        <v>3</v>
      </c>
      <c r="E406" s="55">
        <v>1199.3</v>
      </c>
      <c r="F406" s="56">
        <f>F407+F408</f>
        <v>230.32599999999999</v>
      </c>
      <c r="G406" s="43"/>
      <c r="T406" s="11"/>
    </row>
    <row r="407" spans="1:20" ht="21.75" customHeight="1" x14ac:dyDescent="0.25">
      <c r="A407" s="151"/>
      <c r="B407" s="218"/>
      <c r="C407" s="221"/>
      <c r="D407" s="57" t="s">
        <v>106</v>
      </c>
      <c r="E407" s="58"/>
      <c r="F407" s="59"/>
      <c r="G407" s="43"/>
      <c r="T407" s="11"/>
    </row>
    <row r="408" spans="1:20" ht="30.75" customHeight="1" x14ac:dyDescent="0.25">
      <c r="A408" s="151"/>
      <c r="B408" s="218"/>
      <c r="C408" s="221"/>
      <c r="D408" s="57" t="s">
        <v>107</v>
      </c>
      <c r="E408" s="58"/>
      <c r="F408" s="59">
        <v>230.32599999999999</v>
      </c>
      <c r="G408" s="43"/>
      <c r="T408" s="11"/>
    </row>
    <row r="409" spans="1:20" ht="45" x14ac:dyDescent="0.25">
      <c r="A409" s="151"/>
      <c r="B409" s="218"/>
      <c r="C409" s="221"/>
      <c r="D409" s="57" t="s">
        <v>108</v>
      </c>
      <c r="E409" s="58"/>
      <c r="F409" s="59"/>
      <c r="G409" s="43"/>
      <c r="T409" s="11"/>
    </row>
    <row r="410" spans="1:20" ht="30" x14ac:dyDescent="0.25">
      <c r="A410" s="151"/>
      <c r="B410" s="218"/>
      <c r="C410" s="221"/>
      <c r="D410" s="54" t="s">
        <v>4</v>
      </c>
      <c r="E410" s="108">
        <v>41163.089999999997</v>
      </c>
      <c r="F410" s="56">
        <v>9437.5059999999994</v>
      </c>
      <c r="G410" s="43"/>
      <c r="T410" s="11"/>
    </row>
    <row r="411" spans="1:20" ht="30" x14ac:dyDescent="0.25">
      <c r="A411" s="151"/>
      <c r="B411" s="218"/>
      <c r="C411" s="221"/>
      <c r="D411" s="54" t="s">
        <v>6</v>
      </c>
      <c r="E411" s="55"/>
      <c r="F411" s="56"/>
      <c r="G411" s="43"/>
      <c r="T411" s="11"/>
    </row>
    <row r="412" spans="1:20" ht="30" x14ac:dyDescent="0.25">
      <c r="A412" s="151"/>
      <c r="B412" s="218"/>
      <c r="C412" s="221"/>
      <c r="D412" s="109" t="s">
        <v>5</v>
      </c>
      <c r="E412" s="110"/>
      <c r="F412" s="111"/>
      <c r="G412" s="43"/>
      <c r="T412" s="11"/>
    </row>
    <row r="413" spans="1:20" ht="15.75" customHeight="1" x14ac:dyDescent="0.25">
      <c r="A413" s="223"/>
      <c r="B413" s="226"/>
      <c r="C413" s="229" t="s">
        <v>103</v>
      </c>
      <c r="D413" s="230" t="s">
        <v>104</v>
      </c>
      <c r="E413" s="231"/>
      <c r="F413" s="232" t="s">
        <v>105</v>
      </c>
      <c r="G413" s="41"/>
      <c r="T413" s="11"/>
    </row>
    <row r="414" spans="1:20" ht="15" x14ac:dyDescent="0.25">
      <c r="A414" s="224"/>
      <c r="B414" s="227"/>
      <c r="C414" s="229"/>
      <c r="D414" s="230"/>
      <c r="E414" s="231"/>
      <c r="F414" s="232"/>
      <c r="G414" s="43"/>
      <c r="T414" s="11"/>
    </row>
    <row r="415" spans="1:20" ht="60.75" customHeight="1" x14ac:dyDescent="0.25">
      <c r="A415" s="224"/>
      <c r="B415" s="227"/>
      <c r="C415" s="229"/>
      <c r="D415" s="230"/>
      <c r="E415" s="231"/>
      <c r="F415" s="232"/>
      <c r="G415" s="43"/>
      <c r="T415" s="11"/>
    </row>
    <row r="416" spans="1:20" ht="15" x14ac:dyDescent="0.25">
      <c r="A416" s="224"/>
      <c r="B416" s="227"/>
      <c r="C416" s="229"/>
      <c r="D416" s="230"/>
      <c r="E416" s="231"/>
      <c r="F416" s="232"/>
      <c r="G416" s="43"/>
      <c r="J416" s="12"/>
      <c r="L416" s="12"/>
      <c r="T416" s="11"/>
    </row>
    <row r="417" spans="1:20" ht="15" x14ac:dyDescent="0.25">
      <c r="A417" s="224"/>
      <c r="B417" s="227"/>
      <c r="C417" s="229"/>
      <c r="D417" s="230"/>
      <c r="E417" s="231"/>
      <c r="F417" s="232"/>
      <c r="G417" s="43"/>
      <c r="T417" s="11"/>
    </row>
    <row r="418" spans="1:20" ht="15" x14ac:dyDescent="0.25">
      <c r="A418" s="225"/>
      <c r="B418" s="228"/>
      <c r="C418" s="229"/>
      <c r="D418" s="230"/>
      <c r="E418" s="231"/>
      <c r="F418" s="232"/>
      <c r="G418" s="43"/>
      <c r="T418" s="11"/>
    </row>
    <row r="419" spans="1:20" ht="15.75" x14ac:dyDescent="0.25">
      <c r="A419" s="131"/>
      <c r="B419" s="132"/>
      <c r="C419" s="25"/>
      <c r="D419" s="26"/>
      <c r="E419" s="28"/>
      <c r="F419" s="27"/>
      <c r="G419" s="43"/>
      <c r="T419" s="11"/>
    </row>
    <row r="420" spans="1:20" x14ac:dyDescent="0.3">
      <c r="F420" s="32"/>
    </row>
    <row r="421" spans="1:20" x14ac:dyDescent="0.3">
      <c r="F421" s="32"/>
    </row>
    <row r="422" spans="1:20" x14ac:dyDescent="0.3">
      <c r="F422" s="32"/>
    </row>
    <row r="423" spans="1:20" x14ac:dyDescent="0.3">
      <c r="F423" s="32"/>
    </row>
    <row r="424" spans="1:20" x14ac:dyDescent="0.3">
      <c r="F424" s="32"/>
    </row>
    <row r="425" spans="1:20" x14ac:dyDescent="0.3">
      <c r="F425" s="32"/>
    </row>
    <row r="426" spans="1:20" x14ac:dyDescent="0.3">
      <c r="F426" s="32"/>
    </row>
    <row r="427" spans="1:20" x14ac:dyDescent="0.3">
      <c r="F427" s="32"/>
    </row>
    <row r="428" spans="1:20" x14ac:dyDescent="0.3">
      <c r="F428" s="32"/>
    </row>
    <row r="429" spans="1:20" x14ac:dyDescent="0.3">
      <c r="F429" s="32"/>
    </row>
    <row r="430" spans="1:20" x14ac:dyDescent="0.3">
      <c r="F430" s="32"/>
    </row>
    <row r="431" spans="1:20" x14ac:dyDescent="0.3">
      <c r="F431" s="32"/>
    </row>
    <row r="432" spans="1:20" x14ac:dyDescent="0.3">
      <c r="F432" s="32"/>
    </row>
    <row r="433" spans="6:6" x14ac:dyDescent="0.3">
      <c r="F433" s="32"/>
    </row>
    <row r="434" spans="6:6" x14ac:dyDescent="0.3">
      <c r="F434" s="32"/>
    </row>
    <row r="435" spans="6:6" x14ac:dyDescent="0.3">
      <c r="F435" s="32"/>
    </row>
    <row r="436" spans="6:6" x14ac:dyDescent="0.3">
      <c r="F436" s="32"/>
    </row>
    <row r="437" spans="6:6" x14ac:dyDescent="0.3">
      <c r="F437" s="32"/>
    </row>
    <row r="438" spans="6:6" x14ac:dyDescent="0.3">
      <c r="F438" s="32"/>
    </row>
  </sheetData>
  <mergeCells count="163">
    <mergeCell ref="A413:A418"/>
    <mergeCell ref="B413:B418"/>
    <mergeCell ref="C413:C418"/>
    <mergeCell ref="D413:D418"/>
    <mergeCell ref="E413:E418"/>
    <mergeCell ref="F413:F418"/>
    <mergeCell ref="A397:A404"/>
    <mergeCell ref="B397:B404"/>
    <mergeCell ref="C397:C404"/>
    <mergeCell ref="A405:A412"/>
    <mergeCell ref="B405:B412"/>
    <mergeCell ref="C405:C412"/>
    <mergeCell ref="A381:A388"/>
    <mergeCell ref="B381:B388"/>
    <mergeCell ref="C381:C388"/>
    <mergeCell ref="A389:A396"/>
    <mergeCell ref="B389:B396"/>
    <mergeCell ref="C389:C396"/>
    <mergeCell ref="A365:A372"/>
    <mergeCell ref="B365:B372"/>
    <mergeCell ref="C365:C372"/>
    <mergeCell ref="A373:A380"/>
    <mergeCell ref="B373:B380"/>
    <mergeCell ref="C373:C380"/>
    <mergeCell ref="A349:A356"/>
    <mergeCell ref="B349:B356"/>
    <mergeCell ref="C349:C356"/>
    <mergeCell ref="A357:A364"/>
    <mergeCell ref="B357:B364"/>
    <mergeCell ref="C357:C364"/>
    <mergeCell ref="A333:A340"/>
    <mergeCell ref="B333:B340"/>
    <mergeCell ref="C333:C340"/>
    <mergeCell ref="A341:A348"/>
    <mergeCell ref="B341:B348"/>
    <mergeCell ref="C341:C348"/>
    <mergeCell ref="A317:A324"/>
    <mergeCell ref="B317:B324"/>
    <mergeCell ref="C317:C324"/>
    <mergeCell ref="A325:A332"/>
    <mergeCell ref="B325:B332"/>
    <mergeCell ref="C325:C332"/>
    <mergeCell ref="A301:A308"/>
    <mergeCell ref="B301:B308"/>
    <mergeCell ref="C301:C308"/>
    <mergeCell ref="A309:A316"/>
    <mergeCell ref="B309:B316"/>
    <mergeCell ref="C309:C316"/>
    <mergeCell ref="A285:A292"/>
    <mergeCell ref="B285:B292"/>
    <mergeCell ref="C285:C292"/>
    <mergeCell ref="A293:A300"/>
    <mergeCell ref="B293:B300"/>
    <mergeCell ref="C293:C300"/>
    <mergeCell ref="A269:A276"/>
    <mergeCell ref="B269:B276"/>
    <mergeCell ref="C269:C276"/>
    <mergeCell ref="A277:A284"/>
    <mergeCell ref="B277:B284"/>
    <mergeCell ref="C277:C284"/>
    <mergeCell ref="A253:A260"/>
    <mergeCell ref="B253:B260"/>
    <mergeCell ref="C253:C260"/>
    <mergeCell ref="A261:A268"/>
    <mergeCell ref="B261:B268"/>
    <mergeCell ref="C261:C268"/>
    <mergeCell ref="A237:A244"/>
    <mergeCell ref="B237:B244"/>
    <mergeCell ref="C237:C244"/>
    <mergeCell ref="A245:A252"/>
    <mergeCell ref="B245:B252"/>
    <mergeCell ref="C245:C252"/>
    <mergeCell ref="A221:A228"/>
    <mergeCell ref="B221:B228"/>
    <mergeCell ref="C221:C228"/>
    <mergeCell ref="A229:A236"/>
    <mergeCell ref="B229:B236"/>
    <mergeCell ref="C229:C236"/>
    <mergeCell ref="A205:A212"/>
    <mergeCell ref="B205:B212"/>
    <mergeCell ref="C205:C212"/>
    <mergeCell ref="A213:A220"/>
    <mergeCell ref="B213:B220"/>
    <mergeCell ref="C213:C220"/>
    <mergeCell ref="A189:A196"/>
    <mergeCell ref="B189:B196"/>
    <mergeCell ref="C189:C196"/>
    <mergeCell ref="A197:A204"/>
    <mergeCell ref="B197:B204"/>
    <mergeCell ref="C197:C204"/>
    <mergeCell ref="A173:A180"/>
    <mergeCell ref="B173:B180"/>
    <mergeCell ref="C173:C180"/>
    <mergeCell ref="A181:A188"/>
    <mergeCell ref="B181:B188"/>
    <mergeCell ref="C181:C188"/>
    <mergeCell ref="A149:A156"/>
    <mergeCell ref="B149:B156"/>
    <mergeCell ref="C149:C156"/>
    <mergeCell ref="A157:A164"/>
    <mergeCell ref="B157:B164"/>
    <mergeCell ref="C157:C164"/>
    <mergeCell ref="A133:A140"/>
    <mergeCell ref="B133:B140"/>
    <mergeCell ref="C133:C140"/>
    <mergeCell ref="A141:A148"/>
    <mergeCell ref="B141:B148"/>
    <mergeCell ref="C141:C148"/>
    <mergeCell ref="A117:A124"/>
    <mergeCell ref="B117:B124"/>
    <mergeCell ref="C117:C124"/>
    <mergeCell ref="A125:A132"/>
    <mergeCell ref="B125:B132"/>
    <mergeCell ref="C125:C132"/>
    <mergeCell ref="A101:A108"/>
    <mergeCell ref="B101:B108"/>
    <mergeCell ref="C101:C108"/>
    <mergeCell ref="A109:A116"/>
    <mergeCell ref="B109:B116"/>
    <mergeCell ref="C109:C116"/>
    <mergeCell ref="C69:C76"/>
    <mergeCell ref="A93:A100"/>
    <mergeCell ref="B93:B100"/>
    <mergeCell ref="C93:C100"/>
    <mergeCell ref="A45:A52"/>
    <mergeCell ref="B45:B52"/>
    <mergeCell ref="C45:C52"/>
    <mergeCell ref="A61:A68"/>
    <mergeCell ref="B61:B68"/>
    <mergeCell ref="C61:C68"/>
    <mergeCell ref="A53:A60"/>
    <mergeCell ref="B53:B60"/>
    <mergeCell ref="C53:C60"/>
    <mergeCell ref="A77:A84"/>
    <mergeCell ref="B77:B84"/>
    <mergeCell ref="C77:C84"/>
    <mergeCell ref="A85:A92"/>
    <mergeCell ref="B85:B92"/>
    <mergeCell ref="C85:C92"/>
    <mergeCell ref="A165:A172"/>
    <mergeCell ref="B165:B172"/>
    <mergeCell ref="C165:C172"/>
    <mergeCell ref="A1:F1"/>
    <mergeCell ref="H1:H4"/>
    <mergeCell ref="A2:F2"/>
    <mergeCell ref="A3:F3"/>
    <mergeCell ref="A5:A12"/>
    <mergeCell ref="B5:B12"/>
    <mergeCell ref="C5:C12"/>
    <mergeCell ref="A29:A36"/>
    <mergeCell ref="B29:B36"/>
    <mergeCell ref="C29:C36"/>
    <mergeCell ref="A37:A44"/>
    <mergeCell ref="B37:B44"/>
    <mergeCell ref="C37:C44"/>
    <mergeCell ref="A13:A20"/>
    <mergeCell ref="B13:B20"/>
    <mergeCell ref="C13:C20"/>
    <mergeCell ref="A21:A28"/>
    <mergeCell ref="B21:B28"/>
    <mergeCell ref="C21:C28"/>
    <mergeCell ref="A69:A76"/>
    <mergeCell ref="B69:B76"/>
  </mergeCells>
  <pageMargins left="0.55118110236220474" right="0.11811023622047245" top="0.35433070866141736" bottom="0.35433070866141736" header="0.31496062992125984" footer="0.31496062992125984"/>
  <pageSetup paperSize="9" scale="69" fitToHeight="0" orientation="portrait" r:id="rId1"/>
  <rowBreaks count="1" manualBreakCount="1">
    <brk id="41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6"/>
  <sheetViews>
    <sheetView zoomScale="90" zoomScaleNormal="90" zoomScaleSheetLayoutView="80" workbookViewId="0">
      <selection activeCell="F12" sqref="F12"/>
    </sheetView>
  </sheetViews>
  <sheetFormatPr defaultRowHeight="20.25" x14ac:dyDescent="0.3"/>
  <cols>
    <col min="1" max="1" width="5.5703125" style="22" customWidth="1"/>
    <col min="2" max="2" width="18.5703125" style="1" customWidth="1"/>
    <col min="3" max="3" width="52.42578125" style="2" customWidth="1"/>
    <col min="4" max="4" width="23.140625" style="3" customWidth="1"/>
    <col min="5" max="5" width="19.7109375" style="4" customWidth="1"/>
    <col min="6" max="6" width="19.7109375" style="33" customWidth="1"/>
    <col min="7" max="7" width="12.5703125" style="35" customWidth="1"/>
    <col min="8" max="8" width="16" style="30" customWidth="1"/>
    <col min="9" max="9" width="18.42578125" style="11" customWidth="1"/>
    <col min="10" max="10" width="10.42578125" style="11" customWidth="1"/>
    <col min="11" max="11" width="17" style="11" customWidth="1"/>
    <col min="12" max="15" width="12.42578125" style="11" customWidth="1"/>
    <col min="16" max="16" width="9.140625" style="11"/>
    <col min="17" max="17" width="13.5703125" style="11" bestFit="1" customWidth="1"/>
    <col min="18" max="18" width="14.28515625" style="11" bestFit="1" customWidth="1"/>
    <col min="19" max="19" width="17.140625" style="11" customWidth="1"/>
    <col min="20" max="20" width="19.42578125" style="20" bestFit="1" customWidth="1"/>
    <col min="21" max="23" width="9.140625" style="11"/>
    <col min="24" max="259" width="9.140625" style="15"/>
    <col min="260" max="260" width="11.5703125" style="15" customWidth="1"/>
    <col min="261" max="261" width="52.42578125" style="15" customWidth="1"/>
    <col min="262" max="262" width="23.140625" style="15" customWidth="1"/>
    <col min="263" max="263" width="17.7109375" style="15" customWidth="1"/>
    <col min="264" max="264" width="18.85546875" style="15" customWidth="1"/>
    <col min="265" max="265" width="2" style="15" customWidth="1"/>
    <col min="266" max="266" width="0" style="15" hidden="1" customWidth="1"/>
    <col min="267" max="267" width="18.42578125" style="15" customWidth="1"/>
    <col min="268" max="271" width="12.42578125" style="15" customWidth="1"/>
    <col min="272" max="515" width="9.140625" style="15"/>
    <col min="516" max="516" width="11.5703125" style="15" customWidth="1"/>
    <col min="517" max="517" width="52.42578125" style="15" customWidth="1"/>
    <col min="518" max="518" width="23.140625" style="15" customWidth="1"/>
    <col min="519" max="519" width="17.7109375" style="15" customWidth="1"/>
    <col min="520" max="520" width="18.85546875" style="15" customWidth="1"/>
    <col min="521" max="521" width="2" style="15" customWidth="1"/>
    <col min="522" max="522" width="0" style="15" hidden="1" customWidth="1"/>
    <col min="523" max="523" width="18.42578125" style="15" customWidth="1"/>
    <col min="524" max="527" width="12.42578125" style="15" customWidth="1"/>
    <col min="528" max="771" width="9.140625" style="15"/>
    <col min="772" max="772" width="11.5703125" style="15" customWidth="1"/>
    <col min="773" max="773" width="52.42578125" style="15" customWidth="1"/>
    <col min="774" max="774" width="23.140625" style="15" customWidth="1"/>
    <col min="775" max="775" width="17.7109375" style="15" customWidth="1"/>
    <col min="776" max="776" width="18.85546875" style="15" customWidth="1"/>
    <col min="777" max="777" width="2" style="15" customWidth="1"/>
    <col min="778" max="778" width="0" style="15" hidden="1" customWidth="1"/>
    <col min="779" max="779" width="18.42578125" style="15" customWidth="1"/>
    <col min="780" max="783" width="12.42578125" style="15" customWidth="1"/>
    <col min="784" max="1027" width="9.140625" style="15"/>
    <col min="1028" max="1028" width="11.5703125" style="15" customWidth="1"/>
    <col min="1029" max="1029" width="52.42578125" style="15" customWidth="1"/>
    <col min="1030" max="1030" width="23.140625" style="15" customWidth="1"/>
    <col min="1031" max="1031" width="17.7109375" style="15" customWidth="1"/>
    <col min="1032" max="1032" width="18.85546875" style="15" customWidth="1"/>
    <col min="1033" max="1033" width="2" style="15" customWidth="1"/>
    <col min="1034" max="1034" width="0" style="15" hidden="1" customWidth="1"/>
    <col min="1035" max="1035" width="18.42578125" style="15" customWidth="1"/>
    <col min="1036" max="1039" width="12.42578125" style="15" customWidth="1"/>
    <col min="1040" max="1283" width="9.140625" style="15"/>
    <col min="1284" max="1284" width="11.5703125" style="15" customWidth="1"/>
    <col min="1285" max="1285" width="52.42578125" style="15" customWidth="1"/>
    <col min="1286" max="1286" width="23.140625" style="15" customWidth="1"/>
    <col min="1287" max="1287" width="17.7109375" style="15" customWidth="1"/>
    <col min="1288" max="1288" width="18.85546875" style="15" customWidth="1"/>
    <col min="1289" max="1289" width="2" style="15" customWidth="1"/>
    <col min="1290" max="1290" width="0" style="15" hidden="1" customWidth="1"/>
    <col min="1291" max="1291" width="18.42578125" style="15" customWidth="1"/>
    <col min="1292" max="1295" width="12.42578125" style="15" customWidth="1"/>
    <col min="1296" max="1539" width="9.140625" style="15"/>
    <col min="1540" max="1540" width="11.5703125" style="15" customWidth="1"/>
    <col min="1541" max="1541" width="52.42578125" style="15" customWidth="1"/>
    <col min="1542" max="1542" width="23.140625" style="15" customWidth="1"/>
    <col min="1543" max="1543" width="17.7109375" style="15" customWidth="1"/>
    <col min="1544" max="1544" width="18.85546875" style="15" customWidth="1"/>
    <col min="1545" max="1545" width="2" style="15" customWidth="1"/>
    <col min="1546" max="1546" width="0" style="15" hidden="1" customWidth="1"/>
    <col min="1547" max="1547" width="18.42578125" style="15" customWidth="1"/>
    <col min="1548" max="1551" width="12.42578125" style="15" customWidth="1"/>
    <col min="1552" max="1795" width="9.140625" style="15"/>
    <col min="1796" max="1796" width="11.5703125" style="15" customWidth="1"/>
    <col min="1797" max="1797" width="52.42578125" style="15" customWidth="1"/>
    <col min="1798" max="1798" width="23.140625" style="15" customWidth="1"/>
    <col min="1799" max="1799" width="17.7109375" style="15" customWidth="1"/>
    <col min="1800" max="1800" width="18.85546875" style="15" customWidth="1"/>
    <col min="1801" max="1801" width="2" style="15" customWidth="1"/>
    <col min="1802" max="1802" width="0" style="15" hidden="1" customWidth="1"/>
    <col min="1803" max="1803" width="18.42578125" style="15" customWidth="1"/>
    <col min="1804" max="1807" width="12.42578125" style="15" customWidth="1"/>
    <col min="1808" max="2051" width="9.140625" style="15"/>
    <col min="2052" max="2052" width="11.5703125" style="15" customWidth="1"/>
    <col min="2053" max="2053" width="52.42578125" style="15" customWidth="1"/>
    <col min="2054" max="2054" width="23.140625" style="15" customWidth="1"/>
    <col min="2055" max="2055" width="17.7109375" style="15" customWidth="1"/>
    <col min="2056" max="2056" width="18.85546875" style="15" customWidth="1"/>
    <col min="2057" max="2057" width="2" style="15" customWidth="1"/>
    <col min="2058" max="2058" width="0" style="15" hidden="1" customWidth="1"/>
    <col min="2059" max="2059" width="18.42578125" style="15" customWidth="1"/>
    <col min="2060" max="2063" width="12.42578125" style="15" customWidth="1"/>
    <col min="2064" max="2307" width="9.140625" style="15"/>
    <col min="2308" max="2308" width="11.5703125" style="15" customWidth="1"/>
    <col min="2309" max="2309" width="52.42578125" style="15" customWidth="1"/>
    <col min="2310" max="2310" width="23.140625" style="15" customWidth="1"/>
    <col min="2311" max="2311" width="17.7109375" style="15" customWidth="1"/>
    <col min="2312" max="2312" width="18.85546875" style="15" customWidth="1"/>
    <col min="2313" max="2313" width="2" style="15" customWidth="1"/>
    <col min="2314" max="2314" width="0" style="15" hidden="1" customWidth="1"/>
    <col min="2315" max="2315" width="18.42578125" style="15" customWidth="1"/>
    <col min="2316" max="2319" width="12.42578125" style="15" customWidth="1"/>
    <col min="2320" max="2563" width="9.140625" style="15"/>
    <col min="2564" max="2564" width="11.5703125" style="15" customWidth="1"/>
    <col min="2565" max="2565" width="52.42578125" style="15" customWidth="1"/>
    <col min="2566" max="2566" width="23.140625" style="15" customWidth="1"/>
    <col min="2567" max="2567" width="17.7109375" style="15" customWidth="1"/>
    <col min="2568" max="2568" width="18.85546875" style="15" customWidth="1"/>
    <col min="2569" max="2569" width="2" style="15" customWidth="1"/>
    <col min="2570" max="2570" width="0" style="15" hidden="1" customWidth="1"/>
    <col min="2571" max="2571" width="18.42578125" style="15" customWidth="1"/>
    <col min="2572" max="2575" width="12.42578125" style="15" customWidth="1"/>
    <col min="2576" max="2819" width="9.140625" style="15"/>
    <col min="2820" max="2820" width="11.5703125" style="15" customWidth="1"/>
    <col min="2821" max="2821" width="52.42578125" style="15" customWidth="1"/>
    <col min="2822" max="2822" width="23.140625" style="15" customWidth="1"/>
    <col min="2823" max="2823" width="17.7109375" style="15" customWidth="1"/>
    <col min="2824" max="2824" width="18.85546875" style="15" customWidth="1"/>
    <col min="2825" max="2825" width="2" style="15" customWidth="1"/>
    <col min="2826" max="2826" width="0" style="15" hidden="1" customWidth="1"/>
    <col min="2827" max="2827" width="18.42578125" style="15" customWidth="1"/>
    <col min="2828" max="2831" width="12.42578125" style="15" customWidth="1"/>
    <col min="2832" max="3075" width="9.140625" style="15"/>
    <col min="3076" max="3076" width="11.5703125" style="15" customWidth="1"/>
    <col min="3077" max="3077" width="52.42578125" style="15" customWidth="1"/>
    <col min="3078" max="3078" width="23.140625" style="15" customWidth="1"/>
    <col min="3079" max="3079" width="17.7109375" style="15" customWidth="1"/>
    <col min="3080" max="3080" width="18.85546875" style="15" customWidth="1"/>
    <col min="3081" max="3081" width="2" style="15" customWidth="1"/>
    <col min="3082" max="3082" width="0" style="15" hidden="1" customWidth="1"/>
    <col min="3083" max="3083" width="18.42578125" style="15" customWidth="1"/>
    <col min="3084" max="3087" width="12.42578125" style="15" customWidth="1"/>
    <col min="3088" max="3331" width="9.140625" style="15"/>
    <col min="3332" max="3332" width="11.5703125" style="15" customWidth="1"/>
    <col min="3333" max="3333" width="52.42578125" style="15" customWidth="1"/>
    <col min="3334" max="3334" width="23.140625" style="15" customWidth="1"/>
    <col min="3335" max="3335" width="17.7109375" style="15" customWidth="1"/>
    <col min="3336" max="3336" width="18.85546875" style="15" customWidth="1"/>
    <col min="3337" max="3337" width="2" style="15" customWidth="1"/>
    <col min="3338" max="3338" width="0" style="15" hidden="1" customWidth="1"/>
    <col min="3339" max="3339" width="18.42578125" style="15" customWidth="1"/>
    <col min="3340" max="3343" width="12.42578125" style="15" customWidth="1"/>
    <col min="3344" max="3587" width="9.140625" style="15"/>
    <col min="3588" max="3588" width="11.5703125" style="15" customWidth="1"/>
    <col min="3589" max="3589" width="52.42578125" style="15" customWidth="1"/>
    <col min="3590" max="3590" width="23.140625" style="15" customWidth="1"/>
    <col min="3591" max="3591" width="17.7109375" style="15" customWidth="1"/>
    <col min="3592" max="3592" width="18.85546875" style="15" customWidth="1"/>
    <col min="3593" max="3593" width="2" style="15" customWidth="1"/>
    <col min="3594" max="3594" width="0" style="15" hidden="1" customWidth="1"/>
    <col min="3595" max="3595" width="18.42578125" style="15" customWidth="1"/>
    <col min="3596" max="3599" width="12.42578125" style="15" customWidth="1"/>
    <col min="3600" max="3843" width="9.140625" style="15"/>
    <col min="3844" max="3844" width="11.5703125" style="15" customWidth="1"/>
    <col min="3845" max="3845" width="52.42578125" style="15" customWidth="1"/>
    <col min="3846" max="3846" width="23.140625" style="15" customWidth="1"/>
    <col min="3847" max="3847" width="17.7109375" style="15" customWidth="1"/>
    <col min="3848" max="3848" width="18.85546875" style="15" customWidth="1"/>
    <col min="3849" max="3849" width="2" style="15" customWidth="1"/>
    <col min="3850" max="3850" width="0" style="15" hidden="1" customWidth="1"/>
    <col min="3851" max="3851" width="18.42578125" style="15" customWidth="1"/>
    <col min="3852" max="3855" width="12.42578125" style="15" customWidth="1"/>
    <col min="3856" max="4099" width="9.140625" style="15"/>
    <col min="4100" max="4100" width="11.5703125" style="15" customWidth="1"/>
    <col min="4101" max="4101" width="52.42578125" style="15" customWidth="1"/>
    <col min="4102" max="4102" width="23.140625" style="15" customWidth="1"/>
    <col min="4103" max="4103" width="17.7109375" style="15" customWidth="1"/>
    <col min="4104" max="4104" width="18.85546875" style="15" customWidth="1"/>
    <col min="4105" max="4105" width="2" style="15" customWidth="1"/>
    <col min="4106" max="4106" width="0" style="15" hidden="1" customWidth="1"/>
    <col min="4107" max="4107" width="18.42578125" style="15" customWidth="1"/>
    <col min="4108" max="4111" width="12.42578125" style="15" customWidth="1"/>
    <col min="4112" max="4355" width="9.140625" style="15"/>
    <col min="4356" max="4356" width="11.5703125" style="15" customWidth="1"/>
    <col min="4357" max="4357" width="52.42578125" style="15" customWidth="1"/>
    <col min="4358" max="4358" width="23.140625" style="15" customWidth="1"/>
    <col min="4359" max="4359" width="17.7109375" style="15" customWidth="1"/>
    <col min="4360" max="4360" width="18.85546875" style="15" customWidth="1"/>
    <col min="4361" max="4361" width="2" style="15" customWidth="1"/>
    <col min="4362" max="4362" width="0" style="15" hidden="1" customWidth="1"/>
    <col min="4363" max="4363" width="18.42578125" style="15" customWidth="1"/>
    <col min="4364" max="4367" width="12.42578125" style="15" customWidth="1"/>
    <col min="4368" max="4611" width="9.140625" style="15"/>
    <col min="4612" max="4612" width="11.5703125" style="15" customWidth="1"/>
    <col min="4613" max="4613" width="52.42578125" style="15" customWidth="1"/>
    <col min="4614" max="4614" width="23.140625" style="15" customWidth="1"/>
    <col min="4615" max="4615" width="17.7109375" style="15" customWidth="1"/>
    <col min="4616" max="4616" width="18.85546875" style="15" customWidth="1"/>
    <col min="4617" max="4617" width="2" style="15" customWidth="1"/>
    <col min="4618" max="4618" width="0" style="15" hidden="1" customWidth="1"/>
    <col min="4619" max="4619" width="18.42578125" style="15" customWidth="1"/>
    <col min="4620" max="4623" width="12.42578125" style="15" customWidth="1"/>
    <col min="4624" max="4867" width="9.140625" style="15"/>
    <col min="4868" max="4868" width="11.5703125" style="15" customWidth="1"/>
    <col min="4869" max="4869" width="52.42578125" style="15" customWidth="1"/>
    <col min="4870" max="4870" width="23.140625" style="15" customWidth="1"/>
    <col min="4871" max="4871" width="17.7109375" style="15" customWidth="1"/>
    <col min="4872" max="4872" width="18.85546875" style="15" customWidth="1"/>
    <col min="4873" max="4873" width="2" style="15" customWidth="1"/>
    <col min="4874" max="4874" width="0" style="15" hidden="1" customWidth="1"/>
    <col min="4875" max="4875" width="18.42578125" style="15" customWidth="1"/>
    <col min="4876" max="4879" width="12.42578125" style="15" customWidth="1"/>
    <col min="4880" max="5123" width="9.140625" style="15"/>
    <col min="5124" max="5124" width="11.5703125" style="15" customWidth="1"/>
    <col min="5125" max="5125" width="52.42578125" style="15" customWidth="1"/>
    <col min="5126" max="5126" width="23.140625" style="15" customWidth="1"/>
    <col min="5127" max="5127" width="17.7109375" style="15" customWidth="1"/>
    <col min="5128" max="5128" width="18.85546875" style="15" customWidth="1"/>
    <col min="5129" max="5129" width="2" style="15" customWidth="1"/>
    <col min="5130" max="5130" width="0" style="15" hidden="1" customWidth="1"/>
    <col min="5131" max="5131" width="18.42578125" style="15" customWidth="1"/>
    <col min="5132" max="5135" width="12.42578125" style="15" customWidth="1"/>
    <col min="5136" max="5379" width="9.140625" style="15"/>
    <col min="5380" max="5380" width="11.5703125" style="15" customWidth="1"/>
    <col min="5381" max="5381" width="52.42578125" style="15" customWidth="1"/>
    <col min="5382" max="5382" width="23.140625" style="15" customWidth="1"/>
    <col min="5383" max="5383" width="17.7109375" style="15" customWidth="1"/>
    <col min="5384" max="5384" width="18.85546875" style="15" customWidth="1"/>
    <col min="5385" max="5385" width="2" style="15" customWidth="1"/>
    <col min="5386" max="5386" width="0" style="15" hidden="1" customWidth="1"/>
    <col min="5387" max="5387" width="18.42578125" style="15" customWidth="1"/>
    <col min="5388" max="5391" width="12.42578125" style="15" customWidth="1"/>
    <col min="5392" max="5635" width="9.140625" style="15"/>
    <col min="5636" max="5636" width="11.5703125" style="15" customWidth="1"/>
    <col min="5637" max="5637" width="52.42578125" style="15" customWidth="1"/>
    <col min="5638" max="5638" width="23.140625" style="15" customWidth="1"/>
    <col min="5639" max="5639" width="17.7109375" style="15" customWidth="1"/>
    <col min="5640" max="5640" width="18.85546875" style="15" customWidth="1"/>
    <col min="5641" max="5641" width="2" style="15" customWidth="1"/>
    <col min="5642" max="5642" width="0" style="15" hidden="1" customWidth="1"/>
    <col min="5643" max="5643" width="18.42578125" style="15" customWidth="1"/>
    <col min="5644" max="5647" width="12.42578125" style="15" customWidth="1"/>
    <col min="5648" max="5891" width="9.140625" style="15"/>
    <col min="5892" max="5892" width="11.5703125" style="15" customWidth="1"/>
    <col min="5893" max="5893" width="52.42578125" style="15" customWidth="1"/>
    <col min="5894" max="5894" width="23.140625" style="15" customWidth="1"/>
    <col min="5895" max="5895" width="17.7109375" style="15" customWidth="1"/>
    <col min="5896" max="5896" width="18.85546875" style="15" customWidth="1"/>
    <col min="5897" max="5897" width="2" style="15" customWidth="1"/>
    <col min="5898" max="5898" width="0" style="15" hidden="1" customWidth="1"/>
    <col min="5899" max="5899" width="18.42578125" style="15" customWidth="1"/>
    <col min="5900" max="5903" width="12.42578125" style="15" customWidth="1"/>
    <col min="5904" max="6147" width="9.140625" style="15"/>
    <col min="6148" max="6148" width="11.5703125" style="15" customWidth="1"/>
    <col min="6149" max="6149" width="52.42578125" style="15" customWidth="1"/>
    <col min="6150" max="6150" width="23.140625" style="15" customWidth="1"/>
    <col min="6151" max="6151" width="17.7109375" style="15" customWidth="1"/>
    <col min="6152" max="6152" width="18.85546875" style="15" customWidth="1"/>
    <col min="6153" max="6153" width="2" style="15" customWidth="1"/>
    <col min="6154" max="6154" width="0" style="15" hidden="1" customWidth="1"/>
    <col min="6155" max="6155" width="18.42578125" style="15" customWidth="1"/>
    <col min="6156" max="6159" width="12.42578125" style="15" customWidth="1"/>
    <col min="6160" max="6403" width="9.140625" style="15"/>
    <col min="6404" max="6404" width="11.5703125" style="15" customWidth="1"/>
    <col min="6405" max="6405" width="52.42578125" style="15" customWidth="1"/>
    <col min="6406" max="6406" width="23.140625" style="15" customWidth="1"/>
    <col min="6407" max="6407" width="17.7109375" style="15" customWidth="1"/>
    <col min="6408" max="6408" width="18.85546875" style="15" customWidth="1"/>
    <col min="6409" max="6409" width="2" style="15" customWidth="1"/>
    <col min="6410" max="6410" width="0" style="15" hidden="1" customWidth="1"/>
    <col min="6411" max="6411" width="18.42578125" style="15" customWidth="1"/>
    <col min="6412" max="6415" width="12.42578125" style="15" customWidth="1"/>
    <col min="6416" max="6659" width="9.140625" style="15"/>
    <col min="6660" max="6660" width="11.5703125" style="15" customWidth="1"/>
    <col min="6661" max="6661" width="52.42578125" style="15" customWidth="1"/>
    <col min="6662" max="6662" width="23.140625" style="15" customWidth="1"/>
    <col min="6663" max="6663" width="17.7109375" style="15" customWidth="1"/>
    <col min="6664" max="6664" width="18.85546875" style="15" customWidth="1"/>
    <col min="6665" max="6665" width="2" style="15" customWidth="1"/>
    <col min="6666" max="6666" width="0" style="15" hidden="1" customWidth="1"/>
    <col min="6667" max="6667" width="18.42578125" style="15" customWidth="1"/>
    <col min="6668" max="6671" width="12.42578125" style="15" customWidth="1"/>
    <col min="6672" max="6915" width="9.140625" style="15"/>
    <col min="6916" max="6916" width="11.5703125" style="15" customWidth="1"/>
    <col min="6917" max="6917" width="52.42578125" style="15" customWidth="1"/>
    <col min="6918" max="6918" width="23.140625" style="15" customWidth="1"/>
    <col min="6919" max="6919" width="17.7109375" style="15" customWidth="1"/>
    <col min="6920" max="6920" width="18.85546875" style="15" customWidth="1"/>
    <col min="6921" max="6921" width="2" style="15" customWidth="1"/>
    <col min="6922" max="6922" width="0" style="15" hidden="1" customWidth="1"/>
    <col min="6923" max="6923" width="18.42578125" style="15" customWidth="1"/>
    <col min="6924" max="6927" width="12.42578125" style="15" customWidth="1"/>
    <col min="6928" max="7171" width="9.140625" style="15"/>
    <col min="7172" max="7172" width="11.5703125" style="15" customWidth="1"/>
    <col min="7173" max="7173" width="52.42578125" style="15" customWidth="1"/>
    <col min="7174" max="7174" width="23.140625" style="15" customWidth="1"/>
    <col min="7175" max="7175" width="17.7109375" style="15" customWidth="1"/>
    <col min="7176" max="7176" width="18.85546875" style="15" customWidth="1"/>
    <col min="7177" max="7177" width="2" style="15" customWidth="1"/>
    <col min="7178" max="7178" width="0" style="15" hidden="1" customWidth="1"/>
    <col min="7179" max="7179" width="18.42578125" style="15" customWidth="1"/>
    <col min="7180" max="7183" width="12.42578125" style="15" customWidth="1"/>
    <col min="7184" max="7427" width="9.140625" style="15"/>
    <col min="7428" max="7428" width="11.5703125" style="15" customWidth="1"/>
    <col min="7429" max="7429" width="52.42578125" style="15" customWidth="1"/>
    <col min="7430" max="7430" width="23.140625" style="15" customWidth="1"/>
    <col min="7431" max="7431" width="17.7109375" style="15" customWidth="1"/>
    <col min="7432" max="7432" width="18.85546875" style="15" customWidth="1"/>
    <col min="7433" max="7433" width="2" style="15" customWidth="1"/>
    <col min="7434" max="7434" width="0" style="15" hidden="1" customWidth="1"/>
    <col min="7435" max="7435" width="18.42578125" style="15" customWidth="1"/>
    <col min="7436" max="7439" width="12.42578125" style="15" customWidth="1"/>
    <col min="7440" max="7683" width="9.140625" style="15"/>
    <col min="7684" max="7684" width="11.5703125" style="15" customWidth="1"/>
    <col min="7685" max="7685" width="52.42578125" style="15" customWidth="1"/>
    <col min="7686" max="7686" width="23.140625" style="15" customWidth="1"/>
    <col min="7687" max="7687" width="17.7109375" style="15" customWidth="1"/>
    <col min="7688" max="7688" width="18.85546875" style="15" customWidth="1"/>
    <col min="7689" max="7689" width="2" style="15" customWidth="1"/>
    <col min="7690" max="7690" width="0" style="15" hidden="1" customWidth="1"/>
    <col min="7691" max="7691" width="18.42578125" style="15" customWidth="1"/>
    <col min="7692" max="7695" width="12.42578125" style="15" customWidth="1"/>
    <col min="7696" max="7939" width="9.140625" style="15"/>
    <col min="7940" max="7940" width="11.5703125" style="15" customWidth="1"/>
    <col min="7941" max="7941" width="52.42578125" style="15" customWidth="1"/>
    <col min="7942" max="7942" width="23.140625" style="15" customWidth="1"/>
    <col min="7943" max="7943" width="17.7109375" style="15" customWidth="1"/>
    <col min="7944" max="7944" width="18.85546875" style="15" customWidth="1"/>
    <col min="7945" max="7945" width="2" style="15" customWidth="1"/>
    <col min="7946" max="7946" width="0" style="15" hidden="1" customWidth="1"/>
    <col min="7947" max="7947" width="18.42578125" style="15" customWidth="1"/>
    <col min="7948" max="7951" width="12.42578125" style="15" customWidth="1"/>
    <col min="7952" max="8195" width="9.140625" style="15"/>
    <col min="8196" max="8196" width="11.5703125" style="15" customWidth="1"/>
    <col min="8197" max="8197" width="52.42578125" style="15" customWidth="1"/>
    <col min="8198" max="8198" width="23.140625" style="15" customWidth="1"/>
    <col min="8199" max="8199" width="17.7109375" style="15" customWidth="1"/>
    <col min="8200" max="8200" width="18.85546875" style="15" customWidth="1"/>
    <col min="8201" max="8201" width="2" style="15" customWidth="1"/>
    <col min="8202" max="8202" width="0" style="15" hidden="1" customWidth="1"/>
    <col min="8203" max="8203" width="18.42578125" style="15" customWidth="1"/>
    <col min="8204" max="8207" width="12.42578125" style="15" customWidth="1"/>
    <col min="8208" max="8451" width="9.140625" style="15"/>
    <col min="8452" max="8452" width="11.5703125" style="15" customWidth="1"/>
    <col min="8453" max="8453" width="52.42578125" style="15" customWidth="1"/>
    <col min="8454" max="8454" width="23.140625" style="15" customWidth="1"/>
    <col min="8455" max="8455" width="17.7109375" style="15" customWidth="1"/>
    <col min="8456" max="8456" width="18.85546875" style="15" customWidth="1"/>
    <col min="8457" max="8457" width="2" style="15" customWidth="1"/>
    <col min="8458" max="8458" width="0" style="15" hidden="1" customWidth="1"/>
    <col min="8459" max="8459" width="18.42578125" style="15" customWidth="1"/>
    <col min="8460" max="8463" width="12.42578125" style="15" customWidth="1"/>
    <col min="8464" max="8707" width="9.140625" style="15"/>
    <col min="8708" max="8708" width="11.5703125" style="15" customWidth="1"/>
    <col min="8709" max="8709" width="52.42578125" style="15" customWidth="1"/>
    <col min="8710" max="8710" width="23.140625" style="15" customWidth="1"/>
    <col min="8711" max="8711" width="17.7109375" style="15" customWidth="1"/>
    <col min="8712" max="8712" width="18.85546875" style="15" customWidth="1"/>
    <col min="8713" max="8713" width="2" style="15" customWidth="1"/>
    <col min="8714" max="8714" width="0" style="15" hidden="1" customWidth="1"/>
    <col min="8715" max="8715" width="18.42578125" style="15" customWidth="1"/>
    <col min="8716" max="8719" width="12.42578125" style="15" customWidth="1"/>
    <col min="8720" max="8963" width="9.140625" style="15"/>
    <col min="8964" max="8964" width="11.5703125" style="15" customWidth="1"/>
    <col min="8965" max="8965" width="52.42578125" style="15" customWidth="1"/>
    <col min="8966" max="8966" width="23.140625" style="15" customWidth="1"/>
    <col min="8967" max="8967" width="17.7109375" style="15" customWidth="1"/>
    <col min="8968" max="8968" width="18.85546875" style="15" customWidth="1"/>
    <col min="8969" max="8969" width="2" style="15" customWidth="1"/>
    <col min="8970" max="8970" width="0" style="15" hidden="1" customWidth="1"/>
    <col min="8971" max="8971" width="18.42578125" style="15" customWidth="1"/>
    <col min="8972" max="8975" width="12.42578125" style="15" customWidth="1"/>
    <col min="8976" max="9219" width="9.140625" style="15"/>
    <col min="9220" max="9220" width="11.5703125" style="15" customWidth="1"/>
    <col min="9221" max="9221" width="52.42578125" style="15" customWidth="1"/>
    <col min="9222" max="9222" width="23.140625" style="15" customWidth="1"/>
    <col min="9223" max="9223" width="17.7109375" style="15" customWidth="1"/>
    <col min="9224" max="9224" width="18.85546875" style="15" customWidth="1"/>
    <col min="9225" max="9225" width="2" style="15" customWidth="1"/>
    <col min="9226" max="9226" width="0" style="15" hidden="1" customWidth="1"/>
    <col min="9227" max="9227" width="18.42578125" style="15" customWidth="1"/>
    <col min="9228" max="9231" width="12.42578125" style="15" customWidth="1"/>
    <col min="9232" max="9475" width="9.140625" style="15"/>
    <col min="9476" max="9476" width="11.5703125" style="15" customWidth="1"/>
    <col min="9477" max="9477" width="52.42578125" style="15" customWidth="1"/>
    <col min="9478" max="9478" width="23.140625" style="15" customWidth="1"/>
    <col min="9479" max="9479" width="17.7109375" style="15" customWidth="1"/>
    <col min="9480" max="9480" width="18.85546875" style="15" customWidth="1"/>
    <col min="9481" max="9481" width="2" style="15" customWidth="1"/>
    <col min="9482" max="9482" width="0" style="15" hidden="1" customWidth="1"/>
    <col min="9483" max="9483" width="18.42578125" style="15" customWidth="1"/>
    <col min="9484" max="9487" width="12.42578125" style="15" customWidth="1"/>
    <col min="9488" max="9731" width="9.140625" style="15"/>
    <col min="9732" max="9732" width="11.5703125" style="15" customWidth="1"/>
    <col min="9733" max="9733" width="52.42578125" style="15" customWidth="1"/>
    <col min="9734" max="9734" width="23.140625" style="15" customWidth="1"/>
    <col min="9735" max="9735" width="17.7109375" style="15" customWidth="1"/>
    <col min="9736" max="9736" width="18.85546875" style="15" customWidth="1"/>
    <col min="9737" max="9737" width="2" style="15" customWidth="1"/>
    <col min="9738" max="9738" width="0" style="15" hidden="1" customWidth="1"/>
    <col min="9739" max="9739" width="18.42578125" style="15" customWidth="1"/>
    <col min="9740" max="9743" width="12.42578125" style="15" customWidth="1"/>
    <col min="9744" max="9987" width="9.140625" style="15"/>
    <col min="9988" max="9988" width="11.5703125" style="15" customWidth="1"/>
    <col min="9989" max="9989" width="52.42578125" style="15" customWidth="1"/>
    <col min="9990" max="9990" width="23.140625" style="15" customWidth="1"/>
    <col min="9991" max="9991" width="17.7109375" style="15" customWidth="1"/>
    <col min="9992" max="9992" width="18.85546875" style="15" customWidth="1"/>
    <col min="9993" max="9993" width="2" style="15" customWidth="1"/>
    <col min="9994" max="9994" width="0" style="15" hidden="1" customWidth="1"/>
    <col min="9995" max="9995" width="18.42578125" style="15" customWidth="1"/>
    <col min="9996" max="9999" width="12.42578125" style="15" customWidth="1"/>
    <col min="10000" max="10243" width="9.140625" style="15"/>
    <col min="10244" max="10244" width="11.5703125" style="15" customWidth="1"/>
    <col min="10245" max="10245" width="52.42578125" style="15" customWidth="1"/>
    <col min="10246" max="10246" width="23.140625" style="15" customWidth="1"/>
    <col min="10247" max="10247" width="17.7109375" style="15" customWidth="1"/>
    <col min="10248" max="10248" width="18.85546875" style="15" customWidth="1"/>
    <col min="10249" max="10249" width="2" style="15" customWidth="1"/>
    <col min="10250" max="10250" width="0" style="15" hidden="1" customWidth="1"/>
    <col min="10251" max="10251" width="18.42578125" style="15" customWidth="1"/>
    <col min="10252" max="10255" width="12.42578125" style="15" customWidth="1"/>
    <col min="10256" max="10499" width="9.140625" style="15"/>
    <col min="10500" max="10500" width="11.5703125" style="15" customWidth="1"/>
    <col min="10501" max="10501" width="52.42578125" style="15" customWidth="1"/>
    <col min="10502" max="10502" width="23.140625" style="15" customWidth="1"/>
    <col min="10503" max="10503" width="17.7109375" style="15" customWidth="1"/>
    <col min="10504" max="10504" width="18.85546875" style="15" customWidth="1"/>
    <col min="10505" max="10505" width="2" style="15" customWidth="1"/>
    <col min="10506" max="10506" width="0" style="15" hidden="1" customWidth="1"/>
    <col min="10507" max="10507" width="18.42578125" style="15" customWidth="1"/>
    <col min="10508" max="10511" width="12.42578125" style="15" customWidth="1"/>
    <col min="10512" max="10755" width="9.140625" style="15"/>
    <col min="10756" max="10756" width="11.5703125" style="15" customWidth="1"/>
    <col min="10757" max="10757" width="52.42578125" style="15" customWidth="1"/>
    <col min="10758" max="10758" width="23.140625" style="15" customWidth="1"/>
    <col min="10759" max="10759" width="17.7109375" style="15" customWidth="1"/>
    <col min="10760" max="10760" width="18.85546875" style="15" customWidth="1"/>
    <col min="10761" max="10761" width="2" style="15" customWidth="1"/>
    <col min="10762" max="10762" width="0" style="15" hidden="1" customWidth="1"/>
    <col min="10763" max="10763" width="18.42578125" style="15" customWidth="1"/>
    <col min="10764" max="10767" width="12.42578125" style="15" customWidth="1"/>
    <col min="10768" max="11011" width="9.140625" style="15"/>
    <col min="11012" max="11012" width="11.5703125" style="15" customWidth="1"/>
    <col min="11013" max="11013" width="52.42578125" style="15" customWidth="1"/>
    <col min="11014" max="11014" width="23.140625" style="15" customWidth="1"/>
    <col min="11015" max="11015" width="17.7109375" style="15" customWidth="1"/>
    <col min="11016" max="11016" width="18.85546875" style="15" customWidth="1"/>
    <col min="11017" max="11017" width="2" style="15" customWidth="1"/>
    <col min="11018" max="11018" width="0" style="15" hidden="1" customWidth="1"/>
    <col min="11019" max="11019" width="18.42578125" style="15" customWidth="1"/>
    <col min="11020" max="11023" width="12.42578125" style="15" customWidth="1"/>
    <col min="11024" max="11267" width="9.140625" style="15"/>
    <col min="11268" max="11268" width="11.5703125" style="15" customWidth="1"/>
    <col min="11269" max="11269" width="52.42578125" style="15" customWidth="1"/>
    <col min="11270" max="11270" width="23.140625" style="15" customWidth="1"/>
    <col min="11271" max="11271" width="17.7109375" style="15" customWidth="1"/>
    <col min="11272" max="11272" width="18.85546875" style="15" customWidth="1"/>
    <col min="11273" max="11273" width="2" style="15" customWidth="1"/>
    <col min="11274" max="11274" width="0" style="15" hidden="1" customWidth="1"/>
    <col min="11275" max="11275" width="18.42578125" style="15" customWidth="1"/>
    <col min="11276" max="11279" width="12.42578125" style="15" customWidth="1"/>
    <col min="11280" max="11523" width="9.140625" style="15"/>
    <col min="11524" max="11524" width="11.5703125" style="15" customWidth="1"/>
    <col min="11525" max="11525" width="52.42578125" style="15" customWidth="1"/>
    <col min="11526" max="11526" width="23.140625" style="15" customWidth="1"/>
    <col min="11527" max="11527" width="17.7109375" style="15" customWidth="1"/>
    <col min="11528" max="11528" width="18.85546875" style="15" customWidth="1"/>
    <col min="11529" max="11529" width="2" style="15" customWidth="1"/>
    <col min="11530" max="11530" width="0" style="15" hidden="1" customWidth="1"/>
    <col min="11531" max="11531" width="18.42578125" style="15" customWidth="1"/>
    <col min="11532" max="11535" width="12.42578125" style="15" customWidth="1"/>
    <col min="11536" max="11779" width="9.140625" style="15"/>
    <col min="11780" max="11780" width="11.5703125" style="15" customWidth="1"/>
    <col min="11781" max="11781" width="52.42578125" style="15" customWidth="1"/>
    <col min="11782" max="11782" width="23.140625" style="15" customWidth="1"/>
    <col min="11783" max="11783" width="17.7109375" style="15" customWidth="1"/>
    <col min="11784" max="11784" width="18.85546875" style="15" customWidth="1"/>
    <col min="11785" max="11785" width="2" style="15" customWidth="1"/>
    <col min="11786" max="11786" width="0" style="15" hidden="1" customWidth="1"/>
    <col min="11787" max="11787" width="18.42578125" style="15" customWidth="1"/>
    <col min="11788" max="11791" width="12.42578125" style="15" customWidth="1"/>
    <col min="11792" max="12035" width="9.140625" style="15"/>
    <col min="12036" max="12036" width="11.5703125" style="15" customWidth="1"/>
    <col min="12037" max="12037" width="52.42578125" style="15" customWidth="1"/>
    <col min="12038" max="12038" width="23.140625" style="15" customWidth="1"/>
    <col min="12039" max="12039" width="17.7109375" style="15" customWidth="1"/>
    <col min="12040" max="12040" width="18.85546875" style="15" customWidth="1"/>
    <col min="12041" max="12041" width="2" style="15" customWidth="1"/>
    <col min="12042" max="12042" width="0" style="15" hidden="1" customWidth="1"/>
    <col min="12043" max="12043" width="18.42578125" style="15" customWidth="1"/>
    <col min="12044" max="12047" width="12.42578125" style="15" customWidth="1"/>
    <col min="12048" max="12291" width="9.140625" style="15"/>
    <col min="12292" max="12292" width="11.5703125" style="15" customWidth="1"/>
    <col min="12293" max="12293" width="52.42578125" style="15" customWidth="1"/>
    <col min="12294" max="12294" width="23.140625" style="15" customWidth="1"/>
    <col min="12295" max="12295" width="17.7109375" style="15" customWidth="1"/>
    <col min="12296" max="12296" width="18.85546875" style="15" customWidth="1"/>
    <col min="12297" max="12297" width="2" style="15" customWidth="1"/>
    <col min="12298" max="12298" width="0" style="15" hidden="1" customWidth="1"/>
    <col min="12299" max="12299" width="18.42578125" style="15" customWidth="1"/>
    <col min="12300" max="12303" width="12.42578125" style="15" customWidth="1"/>
    <col min="12304" max="12547" width="9.140625" style="15"/>
    <col min="12548" max="12548" width="11.5703125" style="15" customWidth="1"/>
    <col min="12549" max="12549" width="52.42578125" style="15" customWidth="1"/>
    <col min="12550" max="12550" width="23.140625" style="15" customWidth="1"/>
    <col min="12551" max="12551" width="17.7109375" style="15" customWidth="1"/>
    <col min="12552" max="12552" width="18.85546875" style="15" customWidth="1"/>
    <col min="12553" max="12553" width="2" style="15" customWidth="1"/>
    <col min="12554" max="12554" width="0" style="15" hidden="1" customWidth="1"/>
    <col min="12555" max="12555" width="18.42578125" style="15" customWidth="1"/>
    <col min="12556" max="12559" width="12.42578125" style="15" customWidth="1"/>
    <col min="12560" max="12803" width="9.140625" style="15"/>
    <col min="12804" max="12804" width="11.5703125" style="15" customWidth="1"/>
    <col min="12805" max="12805" width="52.42578125" style="15" customWidth="1"/>
    <col min="12806" max="12806" width="23.140625" style="15" customWidth="1"/>
    <col min="12807" max="12807" width="17.7109375" style="15" customWidth="1"/>
    <col min="12808" max="12808" width="18.85546875" style="15" customWidth="1"/>
    <col min="12809" max="12809" width="2" style="15" customWidth="1"/>
    <col min="12810" max="12810" width="0" style="15" hidden="1" customWidth="1"/>
    <col min="12811" max="12811" width="18.42578125" style="15" customWidth="1"/>
    <col min="12812" max="12815" width="12.42578125" style="15" customWidth="1"/>
    <col min="12816" max="13059" width="9.140625" style="15"/>
    <col min="13060" max="13060" width="11.5703125" style="15" customWidth="1"/>
    <col min="13061" max="13061" width="52.42578125" style="15" customWidth="1"/>
    <col min="13062" max="13062" width="23.140625" style="15" customWidth="1"/>
    <col min="13063" max="13063" width="17.7109375" style="15" customWidth="1"/>
    <col min="13064" max="13064" width="18.85546875" style="15" customWidth="1"/>
    <col min="13065" max="13065" width="2" style="15" customWidth="1"/>
    <col min="13066" max="13066" width="0" style="15" hidden="1" customWidth="1"/>
    <col min="13067" max="13067" width="18.42578125" style="15" customWidth="1"/>
    <col min="13068" max="13071" width="12.42578125" style="15" customWidth="1"/>
    <col min="13072" max="13315" width="9.140625" style="15"/>
    <col min="13316" max="13316" width="11.5703125" style="15" customWidth="1"/>
    <col min="13317" max="13317" width="52.42578125" style="15" customWidth="1"/>
    <col min="13318" max="13318" width="23.140625" style="15" customWidth="1"/>
    <col min="13319" max="13319" width="17.7109375" style="15" customWidth="1"/>
    <col min="13320" max="13320" width="18.85546875" style="15" customWidth="1"/>
    <col min="13321" max="13321" width="2" style="15" customWidth="1"/>
    <col min="13322" max="13322" width="0" style="15" hidden="1" customWidth="1"/>
    <col min="13323" max="13323" width="18.42578125" style="15" customWidth="1"/>
    <col min="13324" max="13327" width="12.42578125" style="15" customWidth="1"/>
    <col min="13328" max="13571" width="9.140625" style="15"/>
    <col min="13572" max="13572" width="11.5703125" style="15" customWidth="1"/>
    <col min="13573" max="13573" width="52.42578125" style="15" customWidth="1"/>
    <col min="13574" max="13574" width="23.140625" style="15" customWidth="1"/>
    <col min="13575" max="13575" width="17.7109375" style="15" customWidth="1"/>
    <col min="13576" max="13576" width="18.85546875" style="15" customWidth="1"/>
    <col min="13577" max="13577" width="2" style="15" customWidth="1"/>
    <col min="13578" max="13578" width="0" style="15" hidden="1" customWidth="1"/>
    <col min="13579" max="13579" width="18.42578125" style="15" customWidth="1"/>
    <col min="13580" max="13583" width="12.42578125" style="15" customWidth="1"/>
    <col min="13584" max="13827" width="9.140625" style="15"/>
    <col min="13828" max="13828" width="11.5703125" style="15" customWidth="1"/>
    <col min="13829" max="13829" width="52.42578125" style="15" customWidth="1"/>
    <col min="13830" max="13830" width="23.140625" style="15" customWidth="1"/>
    <col min="13831" max="13831" width="17.7109375" style="15" customWidth="1"/>
    <col min="13832" max="13832" width="18.85546875" style="15" customWidth="1"/>
    <col min="13833" max="13833" width="2" style="15" customWidth="1"/>
    <col min="13834" max="13834" width="0" style="15" hidden="1" customWidth="1"/>
    <col min="13835" max="13835" width="18.42578125" style="15" customWidth="1"/>
    <col min="13836" max="13839" width="12.42578125" style="15" customWidth="1"/>
    <col min="13840" max="14083" width="9.140625" style="15"/>
    <col min="14084" max="14084" width="11.5703125" style="15" customWidth="1"/>
    <col min="14085" max="14085" width="52.42578125" style="15" customWidth="1"/>
    <col min="14086" max="14086" width="23.140625" style="15" customWidth="1"/>
    <col min="14087" max="14087" width="17.7109375" style="15" customWidth="1"/>
    <col min="14088" max="14088" width="18.85546875" style="15" customWidth="1"/>
    <col min="14089" max="14089" width="2" style="15" customWidth="1"/>
    <col min="14090" max="14090" width="0" style="15" hidden="1" customWidth="1"/>
    <col min="14091" max="14091" width="18.42578125" style="15" customWidth="1"/>
    <col min="14092" max="14095" width="12.42578125" style="15" customWidth="1"/>
    <col min="14096" max="14339" width="9.140625" style="15"/>
    <col min="14340" max="14340" width="11.5703125" style="15" customWidth="1"/>
    <col min="14341" max="14341" width="52.42578125" style="15" customWidth="1"/>
    <col min="14342" max="14342" width="23.140625" style="15" customWidth="1"/>
    <col min="14343" max="14343" width="17.7109375" style="15" customWidth="1"/>
    <col min="14344" max="14344" width="18.85546875" style="15" customWidth="1"/>
    <col min="14345" max="14345" width="2" style="15" customWidth="1"/>
    <col min="14346" max="14346" width="0" style="15" hidden="1" customWidth="1"/>
    <col min="14347" max="14347" width="18.42578125" style="15" customWidth="1"/>
    <col min="14348" max="14351" width="12.42578125" style="15" customWidth="1"/>
    <col min="14352" max="14595" width="9.140625" style="15"/>
    <col min="14596" max="14596" width="11.5703125" style="15" customWidth="1"/>
    <col min="14597" max="14597" width="52.42578125" style="15" customWidth="1"/>
    <col min="14598" max="14598" width="23.140625" style="15" customWidth="1"/>
    <col min="14599" max="14599" width="17.7109375" style="15" customWidth="1"/>
    <col min="14600" max="14600" width="18.85546875" style="15" customWidth="1"/>
    <col min="14601" max="14601" width="2" style="15" customWidth="1"/>
    <col min="14602" max="14602" width="0" style="15" hidden="1" customWidth="1"/>
    <col min="14603" max="14603" width="18.42578125" style="15" customWidth="1"/>
    <col min="14604" max="14607" width="12.42578125" style="15" customWidth="1"/>
    <col min="14608" max="14851" width="9.140625" style="15"/>
    <col min="14852" max="14852" width="11.5703125" style="15" customWidth="1"/>
    <col min="14853" max="14853" width="52.42578125" style="15" customWidth="1"/>
    <col min="14854" max="14854" width="23.140625" style="15" customWidth="1"/>
    <col min="14855" max="14855" width="17.7109375" style="15" customWidth="1"/>
    <col min="14856" max="14856" width="18.85546875" style="15" customWidth="1"/>
    <col min="14857" max="14857" width="2" style="15" customWidth="1"/>
    <col min="14858" max="14858" width="0" style="15" hidden="1" customWidth="1"/>
    <col min="14859" max="14859" width="18.42578125" style="15" customWidth="1"/>
    <col min="14860" max="14863" width="12.42578125" style="15" customWidth="1"/>
    <col min="14864" max="15107" width="9.140625" style="15"/>
    <col min="15108" max="15108" width="11.5703125" style="15" customWidth="1"/>
    <col min="15109" max="15109" width="52.42578125" style="15" customWidth="1"/>
    <col min="15110" max="15110" width="23.140625" style="15" customWidth="1"/>
    <col min="15111" max="15111" width="17.7109375" style="15" customWidth="1"/>
    <col min="15112" max="15112" width="18.85546875" style="15" customWidth="1"/>
    <col min="15113" max="15113" width="2" style="15" customWidth="1"/>
    <col min="15114" max="15114" width="0" style="15" hidden="1" customWidth="1"/>
    <col min="15115" max="15115" width="18.42578125" style="15" customWidth="1"/>
    <col min="15116" max="15119" width="12.42578125" style="15" customWidth="1"/>
    <col min="15120" max="15363" width="9.140625" style="15"/>
    <col min="15364" max="15364" width="11.5703125" style="15" customWidth="1"/>
    <col min="15365" max="15365" width="52.42578125" style="15" customWidth="1"/>
    <col min="15366" max="15366" width="23.140625" style="15" customWidth="1"/>
    <col min="15367" max="15367" width="17.7109375" style="15" customWidth="1"/>
    <col min="15368" max="15368" width="18.85546875" style="15" customWidth="1"/>
    <col min="15369" max="15369" width="2" style="15" customWidth="1"/>
    <col min="15370" max="15370" width="0" style="15" hidden="1" customWidth="1"/>
    <col min="15371" max="15371" width="18.42578125" style="15" customWidth="1"/>
    <col min="15372" max="15375" width="12.42578125" style="15" customWidth="1"/>
    <col min="15376" max="15619" width="9.140625" style="15"/>
    <col min="15620" max="15620" width="11.5703125" style="15" customWidth="1"/>
    <col min="15621" max="15621" width="52.42578125" style="15" customWidth="1"/>
    <col min="15622" max="15622" width="23.140625" style="15" customWidth="1"/>
    <col min="15623" max="15623" width="17.7109375" style="15" customWidth="1"/>
    <col min="15624" max="15624" width="18.85546875" style="15" customWidth="1"/>
    <col min="15625" max="15625" width="2" style="15" customWidth="1"/>
    <col min="15626" max="15626" width="0" style="15" hidden="1" customWidth="1"/>
    <col min="15627" max="15627" width="18.42578125" style="15" customWidth="1"/>
    <col min="15628" max="15631" width="12.42578125" style="15" customWidth="1"/>
    <col min="15632" max="15875" width="9.140625" style="15"/>
    <col min="15876" max="15876" width="11.5703125" style="15" customWidth="1"/>
    <col min="15877" max="15877" width="52.42578125" style="15" customWidth="1"/>
    <col min="15878" max="15878" width="23.140625" style="15" customWidth="1"/>
    <col min="15879" max="15879" width="17.7109375" style="15" customWidth="1"/>
    <col min="15880" max="15880" width="18.85546875" style="15" customWidth="1"/>
    <col min="15881" max="15881" width="2" style="15" customWidth="1"/>
    <col min="15882" max="15882" width="0" style="15" hidden="1" customWidth="1"/>
    <col min="15883" max="15883" width="18.42578125" style="15" customWidth="1"/>
    <col min="15884" max="15887" width="12.42578125" style="15" customWidth="1"/>
    <col min="15888" max="16131" width="9.140625" style="15"/>
    <col min="16132" max="16132" width="11.5703125" style="15" customWidth="1"/>
    <col min="16133" max="16133" width="52.42578125" style="15" customWidth="1"/>
    <col min="16134" max="16134" width="23.140625" style="15" customWidth="1"/>
    <col min="16135" max="16135" width="17.7109375" style="15" customWidth="1"/>
    <col min="16136" max="16136" width="18.85546875" style="15" customWidth="1"/>
    <col min="16137" max="16137" width="2" style="15" customWidth="1"/>
    <col min="16138" max="16138" width="0" style="15" hidden="1" customWidth="1"/>
    <col min="16139" max="16139" width="18.42578125" style="15" customWidth="1"/>
    <col min="16140" max="16143" width="12.42578125" style="15" customWidth="1"/>
    <col min="16144" max="16384" width="9.140625" style="15"/>
  </cols>
  <sheetData>
    <row r="1" spans="1:23" ht="20.25" customHeight="1" x14ac:dyDescent="0.3">
      <c r="A1" s="145" t="s">
        <v>0</v>
      </c>
      <c r="B1" s="145"/>
      <c r="C1" s="145"/>
      <c r="D1" s="145"/>
      <c r="E1" s="145"/>
      <c r="F1" s="145"/>
      <c r="H1" s="146"/>
      <c r="K1" s="12"/>
      <c r="M1" s="12"/>
      <c r="N1" s="12"/>
      <c r="O1" s="12"/>
      <c r="Q1" s="12"/>
      <c r="R1" s="13"/>
      <c r="T1" s="14"/>
    </row>
    <row r="2" spans="1:23" s="3" customFormat="1" ht="52.5" customHeight="1" x14ac:dyDescent="0.3">
      <c r="A2" s="147" t="s">
        <v>114</v>
      </c>
      <c r="B2" s="147"/>
      <c r="C2" s="147"/>
      <c r="D2" s="147"/>
      <c r="E2" s="147"/>
      <c r="F2" s="147"/>
      <c r="G2" s="36"/>
      <c r="H2" s="146"/>
      <c r="I2" s="16"/>
      <c r="J2" s="7"/>
      <c r="K2" s="17"/>
      <c r="L2" s="17"/>
      <c r="M2" s="7"/>
      <c r="N2" s="7"/>
      <c r="O2" s="7"/>
      <c r="P2" s="7"/>
      <c r="Q2" s="7"/>
      <c r="R2" s="17"/>
      <c r="S2" s="7"/>
      <c r="T2" s="18"/>
      <c r="U2" s="7"/>
      <c r="V2" s="7"/>
      <c r="W2" s="7"/>
    </row>
    <row r="3" spans="1:23" s="3" customFormat="1" ht="20.25" customHeight="1" x14ac:dyDescent="0.3">
      <c r="A3" s="148" t="s">
        <v>10</v>
      </c>
      <c r="B3" s="149"/>
      <c r="C3" s="149"/>
      <c r="D3" s="149"/>
      <c r="E3" s="149"/>
      <c r="F3" s="150"/>
      <c r="G3" s="36"/>
      <c r="H3" s="146"/>
      <c r="I3" s="16"/>
      <c r="J3" s="7"/>
      <c r="K3" s="17"/>
      <c r="L3" s="17"/>
      <c r="M3" s="7"/>
      <c r="N3" s="7"/>
      <c r="O3" s="7"/>
      <c r="P3" s="7"/>
      <c r="Q3" s="7"/>
      <c r="R3" s="17"/>
      <c r="S3" s="7"/>
      <c r="T3" s="18"/>
      <c r="U3" s="7"/>
      <c r="V3" s="7"/>
      <c r="W3" s="7"/>
    </row>
    <row r="4" spans="1:23" s="3" customFormat="1" ht="102" customHeight="1" x14ac:dyDescent="0.3">
      <c r="A4" s="21" t="s">
        <v>1</v>
      </c>
      <c r="B4" s="6" t="s">
        <v>8</v>
      </c>
      <c r="C4" s="6" t="s">
        <v>11</v>
      </c>
      <c r="D4" s="6" t="s">
        <v>2</v>
      </c>
      <c r="E4" s="5" t="s">
        <v>113</v>
      </c>
      <c r="F4" s="126" t="s">
        <v>115</v>
      </c>
      <c r="G4" s="37"/>
      <c r="H4" s="146"/>
      <c r="I4" s="7"/>
      <c r="J4" s="7"/>
      <c r="K4" s="17"/>
      <c r="L4" s="7"/>
      <c r="M4" s="7"/>
      <c r="N4" s="7"/>
      <c r="O4" s="7"/>
      <c r="P4" s="7"/>
      <c r="Q4" s="7"/>
      <c r="R4" s="7"/>
      <c r="S4" s="7"/>
      <c r="T4" s="18"/>
      <c r="U4" s="7"/>
      <c r="V4" s="7"/>
      <c r="W4" s="7"/>
    </row>
    <row r="5" spans="1:23" ht="15.75" x14ac:dyDescent="0.25">
      <c r="A5" s="151">
        <v>1</v>
      </c>
      <c r="B5" s="152" t="s">
        <v>7</v>
      </c>
      <c r="C5" s="153" t="s">
        <v>13</v>
      </c>
      <c r="D5" s="118" t="s">
        <v>9</v>
      </c>
      <c r="E5" s="119">
        <f>E6+E10+E11+E12</f>
        <v>21623705.534151055</v>
      </c>
      <c r="F5" s="120">
        <f>F6+F10+F11+F12</f>
        <v>16048637.075428002</v>
      </c>
      <c r="G5" s="38"/>
      <c r="H5" s="130">
        <f>F5-F12</f>
        <v>5184219.2754280008</v>
      </c>
      <c r="I5" s="12"/>
      <c r="J5" s="12"/>
      <c r="R5" s="19"/>
      <c r="S5" s="8"/>
      <c r="T5" s="11"/>
    </row>
    <row r="6" spans="1:23" ht="15.75" x14ac:dyDescent="0.25">
      <c r="A6" s="151"/>
      <c r="B6" s="152"/>
      <c r="C6" s="153"/>
      <c r="D6" s="118" t="s">
        <v>3</v>
      </c>
      <c r="E6" s="121">
        <f t="shared" ref="E6:E10" si="0">E14+E270+E302+E326</f>
        <v>1615598.5007</v>
      </c>
      <c r="F6" s="122">
        <f>F14+F270+F302+F326</f>
        <v>1735648.598648</v>
      </c>
      <c r="G6" s="39"/>
      <c r="H6" s="31"/>
      <c r="I6" s="9"/>
      <c r="J6" s="9"/>
      <c r="L6" s="12"/>
      <c r="S6" s="10"/>
      <c r="T6" s="11"/>
    </row>
    <row r="7" spans="1:23" ht="15.75" x14ac:dyDescent="0.25">
      <c r="A7" s="151"/>
      <c r="B7" s="152"/>
      <c r="C7" s="153"/>
      <c r="D7" s="123" t="s">
        <v>106</v>
      </c>
      <c r="E7" s="124">
        <f t="shared" si="0"/>
        <v>1013148.2007000002</v>
      </c>
      <c r="F7" s="125">
        <f>F15+F271+F303+F327</f>
        <v>1013148.1986480001</v>
      </c>
      <c r="G7" s="39"/>
      <c r="H7" s="31"/>
      <c r="I7" s="9"/>
      <c r="J7" s="9"/>
      <c r="L7" s="12"/>
      <c r="S7" s="10"/>
      <c r="T7" s="11"/>
    </row>
    <row r="8" spans="1:23" ht="30" x14ac:dyDescent="0.25">
      <c r="A8" s="151"/>
      <c r="B8" s="152"/>
      <c r="C8" s="153"/>
      <c r="D8" s="123" t="s">
        <v>107</v>
      </c>
      <c r="E8" s="124">
        <f t="shared" si="0"/>
        <v>103825.97</v>
      </c>
      <c r="F8" s="125">
        <f>F16+F272+F304+F328</f>
        <v>275772.7</v>
      </c>
      <c r="G8" s="39"/>
      <c r="H8" s="31"/>
      <c r="I8" s="9"/>
      <c r="J8" s="9"/>
      <c r="L8" s="12"/>
      <c r="S8" s="10"/>
      <c r="T8" s="11"/>
    </row>
    <row r="9" spans="1:23" ht="58.5" customHeight="1" x14ac:dyDescent="0.25">
      <c r="A9" s="151"/>
      <c r="B9" s="152"/>
      <c r="C9" s="153"/>
      <c r="D9" s="123" t="s">
        <v>108</v>
      </c>
      <c r="E9" s="124">
        <f t="shared" si="0"/>
        <v>498624.33000000007</v>
      </c>
      <c r="F9" s="125">
        <f>F17+F273+F305+F329</f>
        <v>446727.70000000007</v>
      </c>
      <c r="G9" s="39"/>
      <c r="H9" s="31"/>
      <c r="I9" s="9"/>
      <c r="J9" s="9"/>
      <c r="L9" s="12"/>
      <c r="S9" s="10"/>
      <c r="T9" s="11"/>
    </row>
    <row r="10" spans="1:23" ht="28.5" x14ac:dyDescent="0.25">
      <c r="A10" s="151"/>
      <c r="B10" s="152"/>
      <c r="C10" s="153"/>
      <c r="D10" s="118" t="s">
        <v>4</v>
      </c>
      <c r="E10" s="121">
        <f t="shared" si="0"/>
        <v>3864037.1434510527</v>
      </c>
      <c r="F10" s="122">
        <f>F18+F274+F306+F330</f>
        <v>3448570.6767799999</v>
      </c>
      <c r="G10" s="40"/>
      <c r="H10" s="31"/>
      <c r="I10" s="9"/>
      <c r="J10" s="9"/>
      <c r="L10" s="12"/>
      <c r="M10" s="12"/>
      <c r="N10" s="12"/>
      <c r="O10" s="12"/>
      <c r="S10" s="10"/>
      <c r="T10" s="11"/>
    </row>
    <row r="11" spans="1:23" ht="28.5" x14ac:dyDescent="0.25">
      <c r="A11" s="151"/>
      <c r="B11" s="152"/>
      <c r="C11" s="153"/>
      <c r="D11" s="118" t="s">
        <v>6</v>
      </c>
      <c r="E11" s="121"/>
      <c r="F11" s="122"/>
      <c r="G11" s="39"/>
      <c r="H11" s="31"/>
      <c r="I11" s="9"/>
      <c r="J11" s="9"/>
      <c r="T11" s="11"/>
    </row>
    <row r="12" spans="1:23" ht="28.5" x14ac:dyDescent="0.25">
      <c r="A12" s="151"/>
      <c r="B12" s="152"/>
      <c r="C12" s="153"/>
      <c r="D12" s="118" t="s">
        <v>5</v>
      </c>
      <c r="E12" s="121">
        <f>E20+E276+E308+E332</f>
        <v>16144069.890000001</v>
      </c>
      <c r="F12" s="122">
        <f>F20+F276+F308+F332</f>
        <v>10864417.800000001</v>
      </c>
      <c r="G12" s="39"/>
      <c r="H12" s="31"/>
      <c r="I12" s="9"/>
      <c r="J12" s="9"/>
      <c r="T12" s="11"/>
    </row>
    <row r="13" spans="1:23" ht="15.75" customHeight="1" x14ac:dyDescent="0.25">
      <c r="A13" s="151">
        <v>2</v>
      </c>
      <c r="B13" s="166" t="s">
        <v>14</v>
      </c>
      <c r="C13" s="167" t="s">
        <v>12</v>
      </c>
      <c r="D13" s="72" t="s">
        <v>9</v>
      </c>
      <c r="E13" s="90">
        <f>E14+E18+E19+E20</f>
        <v>2207448.4604710527</v>
      </c>
      <c r="F13" s="91">
        <f>F14+F18+F19+F20</f>
        <v>2350583.4761200002</v>
      </c>
      <c r="G13" s="41"/>
      <c r="T13" s="11"/>
    </row>
    <row r="14" spans="1:23" ht="15.75" x14ac:dyDescent="0.25">
      <c r="A14" s="151"/>
      <c r="B14" s="166"/>
      <c r="C14" s="167"/>
      <c r="D14" s="72" t="s">
        <v>3</v>
      </c>
      <c r="E14" s="73">
        <f t="shared" ref="E14:F18" si="1">E22+E38+E54+E70+E86+E110+E118+E126+E134+E142+E150+E158+E166+E174+E182+E190+E198+E206+E214+E222+E230+E238+E246+E254+E262</f>
        <v>1395167.3002500001</v>
      </c>
      <c r="F14" s="74">
        <f t="shared" si="1"/>
        <v>1515217.3986500001</v>
      </c>
      <c r="G14" s="42"/>
      <c r="T14" s="11"/>
    </row>
    <row r="15" spans="1:23" ht="15.75" x14ac:dyDescent="0.25">
      <c r="A15" s="151"/>
      <c r="B15" s="166"/>
      <c r="C15" s="167"/>
      <c r="D15" s="75" t="s">
        <v>106</v>
      </c>
      <c r="E15" s="76">
        <f t="shared" si="1"/>
        <v>793909.20025000011</v>
      </c>
      <c r="F15" s="77">
        <f t="shared" si="1"/>
        <v>793909.19865000015</v>
      </c>
      <c r="G15" s="45"/>
      <c r="K15" s="12"/>
      <c r="T15" s="11"/>
    </row>
    <row r="16" spans="1:23" ht="30" x14ac:dyDescent="0.25">
      <c r="A16" s="151"/>
      <c r="B16" s="166"/>
      <c r="C16" s="167"/>
      <c r="D16" s="75" t="s">
        <v>107</v>
      </c>
      <c r="E16" s="76">
        <f t="shared" si="1"/>
        <v>102633.77</v>
      </c>
      <c r="F16" s="77">
        <f t="shared" si="1"/>
        <v>274580.5</v>
      </c>
      <c r="G16" s="45"/>
      <c r="T16" s="11"/>
    </row>
    <row r="17" spans="1:20" ht="58.5" customHeight="1" x14ac:dyDescent="0.25">
      <c r="A17" s="151"/>
      <c r="B17" s="166"/>
      <c r="C17" s="167"/>
      <c r="D17" s="75" t="s">
        <v>108</v>
      </c>
      <c r="E17" s="76">
        <f t="shared" si="1"/>
        <v>498624.33000000007</v>
      </c>
      <c r="F17" s="77">
        <f t="shared" si="1"/>
        <v>446727.70000000007</v>
      </c>
      <c r="G17" s="45"/>
      <c r="T17" s="11"/>
    </row>
    <row r="18" spans="1:20" ht="28.5" x14ac:dyDescent="0.25">
      <c r="A18" s="151"/>
      <c r="B18" s="166"/>
      <c r="C18" s="167"/>
      <c r="D18" s="72" t="s">
        <v>4</v>
      </c>
      <c r="E18" s="73">
        <f t="shared" si="1"/>
        <v>812281.16022105259</v>
      </c>
      <c r="F18" s="74">
        <f t="shared" si="1"/>
        <v>835366.07747000002</v>
      </c>
      <c r="G18" s="43"/>
      <c r="T18" s="11"/>
    </row>
    <row r="19" spans="1:20" ht="28.5" x14ac:dyDescent="0.25">
      <c r="A19" s="151"/>
      <c r="B19" s="166"/>
      <c r="C19" s="167"/>
      <c r="D19" s="72" t="s">
        <v>6</v>
      </c>
      <c r="E19" s="73"/>
      <c r="F19" s="74"/>
      <c r="G19" s="43"/>
      <c r="T19" s="11"/>
    </row>
    <row r="20" spans="1:20" ht="28.5" x14ac:dyDescent="0.25">
      <c r="A20" s="151"/>
      <c r="B20" s="166"/>
      <c r="C20" s="167"/>
      <c r="D20" s="72" t="s">
        <v>5</v>
      </c>
      <c r="E20" s="73"/>
      <c r="F20" s="74"/>
      <c r="G20" s="43"/>
      <c r="T20" s="11"/>
    </row>
    <row r="21" spans="1:20" ht="15.75" x14ac:dyDescent="0.25">
      <c r="A21" s="151">
        <v>3</v>
      </c>
      <c r="B21" s="163" t="s">
        <v>15</v>
      </c>
      <c r="C21" s="168" t="s">
        <v>16</v>
      </c>
      <c r="D21" s="72" t="s">
        <v>9</v>
      </c>
      <c r="E21" s="73">
        <f>E22+E26+E27+E28</f>
        <v>145.30000000000001</v>
      </c>
      <c r="F21" s="74">
        <f>F22+F26+F27+F28</f>
        <v>145.30000000000001</v>
      </c>
      <c r="G21" s="43"/>
      <c r="T21" s="11"/>
    </row>
    <row r="22" spans="1:20" ht="28.5" x14ac:dyDescent="0.25">
      <c r="A22" s="151"/>
      <c r="B22" s="164"/>
      <c r="C22" s="169"/>
      <c r="D22" s="72" t="s">
        <v>3</v>
      </c>
      <c r="E22" s="73">
        <f>E30</f>
        <v>145.30000000000001</v>
      </c>
      <c r="F22" s="74">
        <f>F30</f>
        <v>145.30000000000001</v>
      </c>
      <c r="G22" s="43"/>
      <c r="T22" s="11"/>
    </row>
    <row r="23" spans="1:20" ht="15.75" x14ac:dyDescent="0.25">
      <c r="A23" s="151"/>
      <c r="B23" s="164"/>
      <c r="C23" s="169"/>
      <c r="D23" s="75" t="s">
        <v>106</v>
      </c>
      <c r="E23" s="76"/>
      <c r="F23" s="77"/>
      <c r="G23" s="43"/>
      <c r="T23" s="11"/>
    </row>
    <row r="24" spans="1:20" ht="30" x14ac:dyDescent="0.25">
      <c r="A24" s="151"/>
      <c r="B24" s="164"/>
      <c r="C24" s="169"/>
      <c r="D24" s="75" t="s">
        <v>107</v>
      </c>
      <c r="E24" s="76"/>
      <c r="F24" s="77"/>
      <c r="G24" s="43"/>
      <c r="T24" s="11"/>
    </row>
    <row r="25" spans="1:20" ht="45" x14ac:dyDescent="0.25">
      <c r="A25" s="151"/>
      <c r="B25" s="164"/>
      <c r="C25" s="169"/>
      <c r="D25" s="75" t="s">
        <v>108</v>
      </c>
      <c r="E25" s="76">
        <f>E22</f>
        <v>145.30000000000001</v>
      </c>
      <c r="F25" s="77">
        <f>F22</f>
        <v>145.30000000000001</v>
      </c>
      <c r="G25" s="43"/>
      <c r="T25" s="11"/>
    </row>
    <row r="26" spans="1:20" ht="28.5" x14ac:dyDescent="0.25">
      <c r="A26" s="151"/>
      <c r="B26" s="164"/>
      <c r="C26" s="169"/>
      <c r="D26" s="72" t="s">
        <v>4</v>
      </c>
      <c r="E26" s="73"/>
      <c r="F26" s="74"/>
      <c r="G26" s="43"/>
      <c r="T26" s="11"/>
    </row>
    <row r="27" spans="1:20" ht="28.5" x14ac:dyDescent="0.25">
      <c r="A27" s="151"/>
      <c r="B27" s="164"/>
      <c r="C27" s="169"/>
      <c r="D27" s="72" t="s">
        <v>6</v>
      </c>
      <c r="E27" s="73"/>
      <c r="F27" s="74"/>
      <c r="G27" s="43"/>
      <c r="T27" s="11"/>
    </row>
    <row r="28" spans="1:20" ht="28.5" x14ac:dyDescent="0.25">
      <c r="A28" s="151"/>
      <c r="B28" s="165"/>
      <c r="C28" s="170"/>
      <c r="D28" s="72" t="s">
        <v>5</v>
      </c>
      <c r="E28" s="73"/>
      <c r="F28" s="74"/>
      <c r="G28" s="43"/>
      <c r="T28" s="11"/>
    </row>
    <row r="29" spans="1:20" ht="15.75" x14ac:dyDescent="0.25">
      <c r="A29" s="151">
        <v>4</v>
      </c>
      <c r="B29" s="154" t="s">
        <v>17</v>
      </c>
      <c r="C29" s="157" t="s">
        <v>18</v>
      </c>
      <c r="D29" s="78" t="s">
        <v>9</v>
      </c>
      <c r="E29" s="79">
        <f>E30+E34+E35+E36</f>
        <v>145.30000000000001</v>
      </c>
      <c r="F29" s="80">
        <f>F30+F34+F35+F36</f>
        <v>145.30000000000001</v>
      </c>
      <c r="G29" s="43"/>
      <c r="T29" s="11"/>
    </row>
    <row r="30" spans="1:20" ht="15.75" x14ac:dyDescent="0.25">
      <c r="A30" s="151"/>
      <c r="B30" s="155"/>
      <c r="C30" s="158"/>
      <c r="D30" s="78" t="s">
        <v>3</v>
      </c>
      <c r="E30" s="79">
        <v>145.30000000000001</v>
      </c>
      <c r="F30" s="80">
        <v>145.30000000000001</v>
      </c>
      <c r="G30" s="43"/>
      <c r="T30" s="11"/>
    </row>
    <row r="31" spans="1:20" ht="15.75" x14ac:dyDescent="0.25">
      <c r="A31" s="151"/>
      <c r="B31" s="155"/>
      <c r="C31" s="158"/>
      <c r="D31" s="81" t="s">
        <v>106</v>
      </c>
      <c r="E31" s="82"/>
      <c r="F31" s="83"/>
      <c r="G31" s="43"/>
      <c r="T31" s="11"/>
    </row>
    <row r="32" spans="1:20" ht="30" x14ac:dyDescent="0.25">
      <c r="A32" s="151"/>
      <c r="B32" s="155"/>
      <c r="C32" s="158"/>
      <c r="D32" s="81" t="s">
        <v>107</v>
      </c>
      <c r="E32" s="82"/>
      <c r="F32" s="83"/>
      <c r="G32" s="43"/>
      <c r="T32" s="11"/>
    </row>
    <row r="33" spans="1:20" ht="45" x14ac:dyDescent="0.25">
      <c r="A33" s="151"/>
      <c r="B33" s="155"/>
      <c r="C33" s="158"/>
      <c r="D33" s="81" t="s">
        <v>108</v>
      </c>
      <c r="E33" s="82">
        <v>145.30000000000001</v>
      </c>
      <c r="F33" s="83">
        <f>F30</f>
        <v>145.30000000000001</v>
      </c>
      <c r="G33" s="43"/>
      <c r="T33" s="11"/>
    </row>
    <row r="34" spans="1:20" ht="30" x14ac:dyDescent="0.25">
      <c r="A34" s="151"/>
      <c r="B34" s="155"/>
      <c r="C34" s="158"/>
      <c r="D34" s="78" t="s">
        <v>4</v>
      </c>
      <c r="E34" s="79"/>
      <c r="F34" s="80"/>
      <c r="G34" s="43"/>
      <c r="T34" s="11"/>
    </row>
    <row r="35" spans="1:20" ht="30" x14ac:dyDescent="0.25">
      <c r="A35" s="151"/>
      <c r="B35" s="155"/>
      <c r="C35" s="158"/>
      <c r="D35" s="78" t="s">
        <v>6</v>
      </c>
      <c r="E35" s="79"/>
      <c r="F35" s="80"/>
      <c r="G35" s="43"/>
      <c r="T35" s="11"/>
    </row>
    <row r="36" spans="1:20" ht="30" x14ac:dyDescent="0.25">
      <c r="A36" s="151"/>
      <c r="B36" s="156"/>
      <c r="C36" s="159"/>
      <c r="D36" s="78" t="s">
        <v>5</v>
      </c>
      <c r="E36" s="79"/>
      <c r="F36" s="80"/>
      <c r="G36" s="43"/>
      <c r="T36" s="11"/>
    </row>
    <row r="37" spans="1:20" ht="15.75" x14ac:dyDescent="0.25">
      <c r="A37" s="151">
        <v>5</v>
      </c>
      <c r="B37" s="160" t="s">
        <v>19</v>
      </c>
      <c r="C37" s="163" t="s">
        <v>20</v>
      </c>
      <c r="D37" s="72" t="s">
        <v>9</v>
      </c>
      <c r="E37" s="73">
        <f>E38+E42+E43+E44</f>
        <v>49465.1</v>
      </c>
      <c r="F37" s="74">
        <f>F38+F42+F43+F44</f>
        <v>49465.1</v>
      </c>
      <c r="G37" s="43"/>
      <c r="T37" s="11"/>
    </row>
    <row r="38" spans="1:20" ht="28.5" x14ac:dyDescent="0.25">
      <c r="A38" s="151"/>
      <c r="B38" s="161"/>
      <c r="C38" s="164"/>
      <c r="D38" s="72" t="s">
        <v>3</v>
      </c>
      <c r="E38" s="73">
        <f>E46</f>
        <v>49465.1</v>
      </c>
      <c r="F38" s="74">
        <v>49465.1</v>
      </c>
      <c r="G38" s="43"/>
      <c r="T38" s="11"/>
    </row>
    <row r="39" spans="1:20" ht="15.75" x14ac:dyDescent="0.25">
      <c r="A39" s="151"/>
      <c r="B39" s="161"/>
      <c r="C39" s="164"/>
      <c r="D39" s="75" t="s">
        <v>106</v>
      </c>
      <c r="E39" s="76"/>
      <c r="F39" s="77"/>
      <c r="G39" s="43"/>
      <c r="T39" s="11"/>
    </row>
    <row r="40" spans="1:20" ht="30" x14ac:dyDescent="0.25">
      <c r="A40" s="151"/>
      <c r="B40" s="161"/>
      <c r="C40" s="164"/>
      <c r="D40" s="75" t="s">
        <v>107</v>
      </c>
      <c r="E40" s="76"/>
      <c r="F40" s="77"/>
      <c r="G40" s="43"/>
      <c r="T40" s="11"/>
    </row>
    <row r="41" spans="1:20" ht="45" x14ac:dyDescent="0.25">
      <c r="A41" s="151"/>
      <c r="B41" s="161"/>
      <c r="C41" s="164"/>
      <c r="D41" s="75" t="s">
        <v>108</v>
      </c>
      <c r="E41" s="76">
        <f>E38</f>
        <v>49465.1</v>
      </c>
      <c r="F41" s="77">
        <f>F38</f>
        <v>49465.1</v>
      </c>
      <c r="G41" s="43"/>
      <c r="T41" s="11"/>
    </row>
    <row r="42" spans="1:20" ht="28.5" x14ac:dyDescent="0.25">
      <c r="A42" s="151"/>
      <c r="B42" s="161"/>
      <c r="C42" s="164"/>
      <c r="D42" s="72" t="s">
        <v>4</v>
      </c>
      <c r="E42" s="73"/>
      <c r="F42" s="92"/>
      <c r="G42" s="43"/>
      <c r="T42" s="11"/>
    </row>
    <row r="43" spans="1:20" ht="28.5" x14ac:dyDescent="0.25">
      <c r="A43" s="151"/>
      <c r="B43" s="161"/>
      <c r="C43" s="164"/>
      <c r="D43" s="72" t="s">
        <v>6</v>
      </c>
      <c r="E43" s="73"/>
      <c r="F43" s="74"/>
      <c r="G43" s="43"/>
      <c r="T43" s="11"/>
    </row>
    <row r="44" spans="1:20" ht="28.5" x14ac:dyDescent="0.25">
      <c r="A44" s="151"/>
      <c r="B44" s="162"/>
      <c r="C44" s="165"/>
      <c r="D44" s="72" t="s">
        <v>5</v>
      </c>
      <c r="E44" s="73"/>
      <c r="F44" s="74"/>
      <c r="G44" s="43"/>
      <c r="T44" s="11"/>
    </row>
    <row r="45" spans="1:20" ht="15.75" x14ac:dyDescent="0.25">
      <c r="A45" s="151">
        <v>6</v>
      </c>
      <c r="B45" s="171" t="s">
        <v>21</v>
      </c>
      <c r="C45" s="157" t="s">
        <v>22</v>
      </c>
      <c r="D45" s="78" t="s">
        <v>9</v>
      </c>
      <c r="E45" s="79">
        <f>E46+E50+E51+E52</f>
        <v>49465.1</v>
      </c>
      <c r="F45" s="80">
        <f>F46+F50+F51+F52</f>
        <v>49465.1</v>
      </c>
      <c r="G45" s="43"/>
      <c r="T45" s="11"/>
    </row>
    <row r="46" spans="1:20" ht="15.75" x14ac:dyDescent="0.25">
      <c r="A46" s="151"/>
      <c r="B46" s="172"/>
      <c r="C46" s="158"/>
      <c r="D46" s="78" t="s">
        <v>3</v>
      </c>
      <c r="E46" s="79">
        <v>49465.1</v>
      </c>
      <c r="F46" s="80">
        <v>49465.1</v>
      </c>
      <c r="G46" s="43"/>
      <c r="T46" s="11"/>
    </row>
    <row r="47" spans="1:20" ht="15.75" x14ac:dyDescent="0.25">
      <c r="A47" s="151"/>
      <c r="B47" s="172"/>
      <c r="C47" s="158"/>
      <c r="D47" s="81" t="s">
        <v>106</v>
      </c>
      <c r="E47" s="82"/>
      <c r="F47" s="83"/>
      <c r="G47" s="43"/>
      <c r="T47" s="11"/>
    </row>
    <row r="48" spans="1:20" ht="30" x14ac:dyDescent="0.25">
      <c r="A48" s="151"/>
      <c r="B48" s="172"/>
      <c r="C48" s="158"/>
      <c r="D48" s="81" t="s">
        <v>107</v>
      </c>
      <c r="E48" s="82"/>
      <c r="F48" s="83"/>
      <c r="G48" s="43"/>
      <c r="T48" s="11"/>
    </row>
    <row r="49" spans="1:20" ht="45" x14ac:dyDescent="0.25">
      <c r="A49" s="151"/>
      <c r="B49" s="172"/>
      <c r="C49" s="158"/>
      <c r="D49" s="81" t="s">
        <v>108</v>
      </c>
      <c r="E49" s="82">
        <f>E46</f>
        <v>49465.1</v>
      </c>
      <c r="F49" s="83">
        <f>F46</f>
        <v>49465.1</v>
      </c>
      <c r="G49" s="43"/>
      <c r="T49" s="11"/>
    </row>
    <row r="50" spans="1:20" ht="30" x14ac:dyDescent="0.25">
      <c r="A50" s="151"/>
      <c r="B50" s="172"/>
      <c r="C50" s="158"/>
      <c r="D50" s="78" t="s">
        <v>4</v>
      </c>
      <c r="E50" s="79"/>
      <c r="F50" s="93"/>
      <c r="G50" s="43"/>
      <c r="T50" s="11"/>
    </row>
    <row r="51" spans="1:20" ht="30" x14ac:dyDescent="0.25">
      <c r="A51" s="151"/>
      <c r="B51" s="172"/>
      <c r="C51" s="158"/>
      <c r="D51" s="78" t="s">
        <v>6</v>
      </c>
      <c r="E51" s="79"/>
      <c r="F51" s="80"/>
      <c r="G51" s="43"/>
      <c r="T51" s="11"/>
    </row>
    <row r="52" spans="1:20" ht="30" x14ac:dyDescent="0.25">
      <c r="A52" s="151"/>
      <c r="B52" s="173"/>
      <c r="C52" s="159"/>
      <c r="D52" s="78" t="s">
        <v>5</v>
      </c>
      <c r="E52" s="79"/>
      <c r="F52" s="80"/>
      <c r="G52" s="43"/>
      <c r="T52" s="11"/>
    </row>
    <row r="53" spans="1:20" ht="15.75" x14ac:dyDescent="0.25">
      <c r="A53" s="151">
        <v>7</v>
      </c>
      <c r="B53" s="160" t="s">
        <v>23</v>
      </c>
      <c r="C53" s="163" t="s">
        <v>24</v>
      </c>
      <c r="D53" s="72" t="s">
        <v>9</v>
      </c>
      <c r="E53" s="73">
        <f>E54+E58+E59+E60</f>
        <v>120825.1</v>
      </c>
      <c r="F53" s="74">
        <f>F54+F58+F59+F60</f>
        <v>120825.1</v>
      </c>
      <c r="G53" s="43"/>
      <c r="T53" s="11"/>
    </row>
    <row r="54" spans="1:20" ht="28.5" x14ac:dyDescent="0.25">
      <c r="A54" s="151"/>
      <c r="B54" s="161"/>
      <c r="C54" s="164"/>
      <c r="D54" s="72" t="s">
        <v>3</v>
      </c>
      <c r="E54" s="73">
        <f>E62</f>
        <v>120825.1</v>
      </c>
      <c r="F54" s="74">
        <f>F62</f>
        <v>120825.1</v>
      </c>
      <c r="G54" s="43"/>
      <c r="T54" s="11"/>
    </row>
    <row r="55" spans="1:20" ht="15.75" x14ac:dyDescent="0.25">
      <c r="A55" s="151"/>
      <c r="B55" s="161"/>
      <c r="C55" s="164"/>
      <c r="D55" s="75" t="s">
        <v>106</v>
      </c>
      <c r="E55" s="76"/>
      <c r="F55" s="77"/>
      <c r="G55" s="43"/>
      <c r="T55" s="11"/>
    </row>
    <row r="56" spans="1:20" ht="30" x14ac:dyDescent="0.25">
      <c r="A56" s="151"/>
      <c r="B56" s="161"/>
      <c r="C56" s="164"/>
      <c r="D56" s="75" t="s">
        <v>107</v>
      </c>
      <c r="E56" s="76"/>
      <c r="F56" s="77"/>
      <c r="G56" s="43"/>
      <c r="T56" s="11"/>
    </row>
    <row r="57" spans="1:20" ht="45" x14ac:dyDescent="0.25">
      <c r="A57" s="151"/>
      <c r="B57" s="161"/>
      <c r="C57" s="164"/>
      <c r="D57" s="75" t="s">
        <v>108</v>
      </c>
      <c r="E57" s="76">
        <f>E54</f>
        <v>120825.1</v>
      </c>
      <c r="F57" s="77">
        <f>F65</f>
        <v>120825.1</v>
      </c>
      <c r="G57" s="43"/>
      <c r="T57" s="11"/>
    </row>
    <row r="58" spans="1:20" ht="28.5" x14ac:dyDescent="0.25">
      <c r="A58" s="151"/>
      <c r="B58" s="161"/>
      <c r="C58" s="164"/>
      <c r="D58" s="72" t="s">
        <v>4</v>
      </c>
      <c r="E58" s="73"/>
      <c r="F58" s="74"/>
      <c r="G58" s="43"/>
      <c r="T58" s="11"/>
    </row>
    <row r="59" spans="1:20" ht="28.5" x14ac:dyDescent="0.25">
      <c r="A59" s="151"/>
      <c r="B59" s="161"/>
      <c r="C59" s="164"/>
      <c r="D59" s="72" t="s">
        <v>6</v>
      </c>
      <c r="E59" s="73"/>
      <c r="F59" s="74"/>
      <c r="G59" s="43"/>
      <c r="T59" s="11"/>
    </row>
    <row r="60" spans="1:20" ht="28.5" x14ac:dyDescent="0.25">
      <c r="A60" s="151"/>
      <c r="B60" s="162"/>
      <c r="C60" s="165"/>
      <c r="D60" s="72" t="s">
        <v>5</v>
      </c>
      <c r="E60" s="73"/>
      <c r="F60" s="74"/>
      <c r="G60" s="43"/>
      <c r="T60" s="11"/>
    </row>
    <row r="61" spans="1:20" ht="15.75" x14ac:dyDescent="0.25">
      <c r="A61" s="151">
        <v>8</v>
      </c>
      <c r="B61" s="171" t="s">
        <v>25</v>
      </c>
      <c r="C61" s="157" t="s">
        <v>26</v>
      </c>
      <c r="D61" s="78" t="s">
        <v>9</v>
      </c>
      <c r="E61" s="79">
        <f>E62+E66+E67+E68</f>
        <v>120825.1</v>
      </c>
      <c r="F61" s="74">
        <f>F62+F66+F67+F68</f>
        <v>120825.1</v>
      </c>
      <c r="G61" s="43"/>
      <c r="T61" s="11"/>
    </row>
    <row r="62" spans="1:20" ht="15.75" x14ac:dyDescent="0.25">
      <c r="A62" s="151"/>
      <c r="B62" s="172"/>
      <c r="C62" s="158"/>
      <c r="D62" s="78" t="s">
        <v>3</v>
      </c>
      <c r="E62" s="79">
        <v>120825.1</v>
      </c>
      <c r="F62" s="74">
        <v>120825.1</v>
      </c>
      <c r="G62" s="43"/>
      <c r="T62" s="11"/>
    </row>
    <row r="63" spans="1:20" ht="15.75" x14ac:dyDescent="0.25">
      <c r="A63" s="151"/>
      <c r="B63" s="172"/>
      <c r="C63" s="158"/>
      <c r="D63" s="81" t="s">
        <v>106</v>
      </c>
      <c r="E63" s="82"/>
      <c r="F63" s="83"/>
      <c r="G63" s="43"/>
      <c r="T63" s="11"/>
    </row>
    <row r="64" spans="1:20" ht="30" x14ac:dyDescent="0.25">
      <c r="A64" s="151"/>
      <c r="B64" s="172"/>
      <c r="C64" s="158"/>
      <c r="D64" s="81" t="s">
        <v>107</v>
      </c>
      <c r="E64" s="82"/>
      <c r="F64" s="83"/>
      <c r="G64" s="43"/>
      <c r="T64" s="11"/>
    </row>
    <row r="65" spans="1:20" ht="45" x14ac:dyDescent="0.25">
      <c r="A65" s="151"/>
      <c r="B65" s="172"/>
      <c r="C65" s="158"/>
      <c r="D65" s="81" t="s">
        <v>108</v>
      </c>
      <c r="E65" s="82">
        <f>E62</f>
        <v>120825.1</v>
      </c>
      <c r="F65" s="77">
        <f>F62</f>
        <v>120825.1</v>
      </c>
      <c r="G65" s="43"/>
      <c r="T65" s="11"/>
    </row>
    <row r="66" spans="1:20" ht="30" x14ac:dyDescent="0.25">
      <c r="A66" s="151"/>
      <c r="B66" s="172"/>
      <c r="C66" s="158"/>
      <c r="D66" s="78" t="s">
        <v>4</v>
      </c>
      <c r="E66" s="79"/>
      <c r="F66" s="80"/>
      <c r="G66" s="43"/>
      <c r="T66" s="11"/>
    </row>
    <row r="67" spans="1:20" ht="30" x14ac:dyDescent="0.25">
      <c r="A67" s="151"/>
      <c r="B67" s="172"/>
      <c r="C67" s="158"/>
      <c r="D67" s="78" t="s">
        <v>6</v>
      </c>
      <c r="E67" s="79"/>
      <c r="F67" s="80"/>
      <c r="G67" s="43"/>
      <c r="T67" s="11"/>
    </row>
    <row r="68" spans="1:20" ht="30" x14ac:dyDescent="0.25">
      <c r="A68" s="151"/>
      <c r="B68" s="173"/>
      <c r="C68" s="159"/>
      <c r="D68" s="78" t="s">
        <v>5</v>
      </c>
      <c r="E68" s="79"/>
      <c r="F68" s="80"/>
      <c r="G68" s="43"/>
      <c r="T68" s="11"/>
    </row>
    <row r="69" spans="1:20" ht="15.75" x14ac:dyDescent="0.25">
      <c r="A69" s="151">
        <v>9</v>
      </c>
      <c r="B69" s="160" t="s">
        <v>27</v>
      </c>
      <c r="C69" s="163" t="s">
        <v>28</v>
      </c>
      <c r="D69" s="72" t="s">
        <v>9</v>
      </c>
      <c r="E69" s="73">
        <f>E70+E74+E75+E76</f>
        <v>172543.2</v>
      </c>
      <c r="F69" s="74">
        <f>F70+F74+F75+F76</f>
        <v>172543.2</v>
      </c>
      <c r="G69" s="43"/>
      <c r="T69" s="11"/>
    </row>
    <row r="70" spans="1:20" ht="28.5" x14ac:dyDescent="0.25">
      <c r="A70" s="151"/>
      <c r="B70" s="161"/>
      <c r="C70" s="164"/>
      <c r="D70" s="72" t="s">
        <v>3</v>
      </c>
      <c r="E70" s="73">
        <f>E78</f>
        <v>172543.2</v>
      </c>
      <c r="F70" s="74">
        <f>F73</f>
        <v>172543.2</v>
      </c>
      <c r="G70" s="43"/>
      <c r="T70" s="11"/>
    </row>
    <row r="71" spans="1:20" ht="15.75" x14ac:dyDescent="0.25">
      <c r="A71" s="151"/>
      <c r="B71" s="161"/>
      <c r="C71" s="164"/>
      <c r="D71" s="75" t="s">
        <v>106</v>
      </c>
      <c r="E71" s="76"/>
      <c r="F71" s="77"/>
      <c r="G71" s="43"/>
      <c r="T71" s="11"/>
    </row>
    <row r="72" spans="1:20" ht="30" x14ac:dyDescent="0.25">
      <c r="A72" s="151"/>
      <c r="B72" s="161"/>
      <c r="C72" s="164"/>
      <c r="D72" s="75" t="s">
        <v>107</v>
      </c>
      <c r="E72" s="76"/>
      <c r="F72" s="77"/>
      <c r="G72" s="43"/>
      <c r="T72" s="11"/>
    </row>
    <row r="73" spans="1:20" ht="45" x14ac:dyDescent="0.25">
      <c r="A73" s="151"/>
      <c r="B73" s="161"/>
      <c r="C73" s="164"/>
      <c r="D73" s="75" t="s">
        <v>108</v>
      </c>
      <c r="E73" s="76">
        <f>E70</f>
        <v>172543.2</v>
      </c>
      <c r="F73" s="77">
        <f>F81</f>
        <v>172543.2</v>
      </c>
      <c r="G73" s="43"/>
      <c r="T73" s="11"/>
    </row>
    <row r="74" spans="1:20" ht="28.5" x14ac:dyDescent="0.25">
      <c r="A74" s="151"/>
      <c r="B74" s="161"/>
      <c r="C74" s="164"/>
      <c r="D74" s="72" t="s">
        <v>4</v>
      </c>
      <c r="E74" s="73"/>
      <c r="F74" s="74"/>
      <c r="G74" s="43"/>
      <c r="T74" s="11"/>
    </row>
    <row r="75" spans="1:20" ht="28.5" x14ac:dyDescent="0.25">
      <c r="A75" s="151"/>
      <c r="B75" s="161"/>
      <c r="C75" s="164"/>
      <c r="D75" s="72" t="s">
        <v>6</v>
      </c>
      <c r="E75" s="73"/>
      <c r="F75" s="74"/>
      <c r="G75" s="43"/>
      <c r="T75" s="11"/>
    </row>
    <row r="76" spans="1:20" ht="28.5" x14ac:dyDescent="0.25">
      <c r="A76" s="151"/>
      <c r="B76" s="162"/>
      <c r="C76" s="165"/>
      <c r="D76" s="72" t="s">
        <v>5</v>
      </c>
      <c r="E76" s="73"/>
      <c r="F76" s="74"/>
      <c r="G76" s="43"/>
      <c r="T76" s="11"/>
    </row>
    <row r="77" spans="1:20" ht="15.75" x14ac:dyDescent="0.25">
      <c r="A77" s="151">
        <v>10</v>
      </c>
      <c r="B77" s="154" t="s">
        <v>29</v>
      </c>
      <c r="C77" s="154" t="s">
        <v>30</v>
      </c>
      <c r="D77" s="78" t="s">
        <v>9</v>
      </c>
      <c r="E77" s="79">
        <f>E78+E82+E83+E84</f>
        <v>172543.2</v>
      </c>
      <c r="F77" s="80">
        <f>F78+F82+F83+F84</f>
        <v>172543.2</v>
      </c>
      <c r="G77" s="43"/>
      <c r="T77" s="11"/>
    </row>
    <row r="78" spans="1:20" ht="15.75" x14ac:dyDescent="0.25">
      <c r="A78" s="151"/>
      <c r="B78" s="155"/>
      <c r="C78" s="155"/>
      <c r="D78" s="78" t="s">
        <v>3</v>
      </c>
      <c r="E78" s="79">
        <v>172543.2</v>
      </c>
      <c r="F78" s="80">
        <f>F79+F80+F81</f>
        <v>172543.2</v>
      </c>
      <c r="G78" s="43"/>
      <c r="T78" s="11"/>
    </row>
    <row r="79" spans="1:20" ht="15.75" x14ac:dyDescent="0.25">
      <c r="A79" s="151"/>
      <c r="B79" s="155"/>
      <c r="C79" s="155"/>
      <c r="D79" s="81" t="s">
        <v>106</v>
      </c>
      <c r="E79" s="82"/>
      <c r="F79" s="83"/>
      <c r="G79" s="43"/>
      <c r="T79" s="11"/>
    </row>
    <row r="80" spans="1:20" ht="30" x14ac:dyDescent="0.25">
      <c r="A80" s="151"/>
      <c r="B80" s="155"/>
      <c r="C80" s="155"/>
      <c r="D80" s="81" t="s">
        <v>107</v>
      </c>
      <c r="E80" s="82"/>
      <c r="F80" s="83"/>
      <c r="G80" s="43"/>
      <c r="T80" s="11"/>
    </row>
    <row r="81" spans="1:20" ht="45" x14ac:dyDescent="0.25">
      <c r="A81" s="151"/>
      <c r="B81" s="155"/>
      <c r="C81" s="155"/>
      <c r="D81" s="81" t="s">
        <v>108</v>
      </c>
      <c r="E81" s="82">
        <f>E78</f>
        <v>172543.2</v>
      </c>
      <c r="F81" s="83">
        <v>172543.2</v>
      </c>
      <c r="G81" s="43"/>
      <c r="T81" s="11"/>
    </row>
    <row r="82" spans="1:20" ht="30" x14ac:dyDescent="0.25">
      <c r="A82" s="151"/>
      <c r="B82" s="155"/>
      <c r="C82" s="155"/>
      <c r="D82" s="78" t="s">
        <v>4</v>
      </c>
      <c r="E82" s="79"/>
      <c r="F82" s="80"/>
      <c r="G82" s="43"/>
      <c r="T82" s="11"/>
    </row>
    <row r="83" spans="1:20" ht="30" x14ac:dyDescent="0.25">
      <c r="A83" s="151"/>
      <c r="B83" s="155"/>
      <c r="C83" s="155"/>
      <c r="D83" s="78" t="s">
        <v>6</v>
      </c>
      <c r="E83" s="79"/>
      <c r="F83" s="80"/>
      <c r="G83" s="43"/>
      <c r="T83" s="11"/>
    </row>
    <row r="84" spans="1:20" ht="30" x14ac:dyDescent="0.25">
      <c r="A84" s="151"/>
      <c r="B84" s="156"/>
      <c r="C84" s="156"/>
      <c r="D84" s="78" t="s">
        <v>5</v>
      </c>
      <c r="E84" s="79"/>
      <c r="F84" s="80"/>
      <c r="G84" s="43"/>
      <c r="T84" s="11"/>
    </row>
    <row r="85" spans="1:20" ht="15.75" x14ac:dyDescent="0.25">
      <c r="A85" s="151">
        <v>11</v>
      </c>
      <c r="B85" s="180" t="s">
        <v>31</v>
      </c>
      <c r="C85" s="183" t="s">
        <v>32</v>
      </c>
      <c r="D85" s="97" t="s">
        <v>9</v>
      </c>
      <c r="E85" s="98">
        <f>E86+E90+E91+E92</f>
        <v>550545.78989473684</v>
      </c>
      <c r="F85" s="99">
        <f>F86+F90+F91+F92</f>
        <v>550545.79200000002</v>
      </c>
      <c r="G85" s="43"/>
      <c r="T85" s="11"/>
    </row>
    <row r="86" spans="1:20" ht="28.5" x14ac:dyDescent="0.25">
      <c r="A86" s="151"/>
      <c r="B86" s="181"/>
      <c r="C86" s="184"/>
      <c r="D86" s="97" t="s">
        <v>3</v>
      </c>
      <c r="E86" s="98">
        <f>E94+E102</f>
        <v>523018.5</v>
      </c>
      <c r="F86" s="100">
        <f>F87+F88+F89</f>
        <v>523018.50040000002</v>
      </c>
      <c r="G86" s="43"/>
      <c r="T86" s="11"/>
    </row>
    <row r="87" spans="1:20" ht="15.75" x14ac:dyDescent="0.25">
      <c r="A87" s="151"/>
      <c r="B87" s="181"/>
      <c r="C87" s="184"/>
      <c r="D87" s="101" t="s">
        <v>106</v>
      </c>
      <c r="E87" s="102">
        <f>E86</f>
        <v>523018.5</v>
      </c>
      <c r="F87" s="100">
        <f>F95+F103</f>
        <v>523018.50040000002</v>
      </c>
      <c r="G87" s="43"/>
      <c r="T87" s="11"/>
    </row>
    <row r="88" spans="1:20" ht="30" x14ac:dyDescent="0.25">
      <c r="A88" s="151"/>
      <c r="B88" s="181"/>
      <c r="C88" s="184"/>
      <c r="D88" s="101" t="s">
        <v>107</v>
      </c>
      <c r="E88" s="102"/>
      <c r="F88" s="100"/>
      <c r="G88" s="43"/>
      <c r="T88" s="11"/>
    </row>
    <row r="89" spans="1:20" ht="45" x14ac:dyDescent="0.25">
      <c r="A89" s="151"/>
      <c r="B89" s="181"/>
      <c r="C89" s="184"/>
      <c r="D89" s="101" t="s">
        <v>108</v>
      </c>
      <c r="E89" s="102"/>
      <c r="F89" s="100"/>
      <c r="G89" s="43"/>
      <c r="T89" s="11"/>
    </row>
    <row r="90" spans="1:20" ht="28.5" x14ac:dyDescent="0.25">
      <c r="A90" s="151"/>
      <c r="B90" s="181"/>
      <c r="C90" s="184"/>
      <c r="D90" s="97" t="s">
        <v>4</v>
      </c>
      <c r="E90" s="98">
        <v>27527.289894736801</v>
      </c>
      <c r="F90" s="99">
        <f>F98+F106</f>
        <v>27527.2916</v>
      </c>
      <c r="G90" s="43"/>
      <c r="T90" s="11"/>
    </row>
    <row r="91" spans="1:20" ht="28.5" x14ac:dyDescent="0.25">
      <c r="A91" s="151"/>
      <c r="B91" s="181"/>
      <c r="C91" s="184"/>
      <c r="D91" s="97" t="s">
        <v>6</v>
      </c>
      <c r="E91" s="98"/>
      <c r="F91" s="99"/>
      <c r="G91" s="43"/>
      <c r="T91" s="11"/>
    </row>
    <row r="92" spans="1:20" ht="28.5" x14ac:dyDescent="0.25">
      <c r="A92" s="151"/>
      <c r="B92" s="182"/>
      <c r="C92" s="185"/>
      <c r="D92" s="97" t="s">
        <v>5</v>
      </c>
      <c r="E92" s="98"/>
      <c r="F92" s="99"/>
      <c r="G92" s="43"/>
      <c r="T92" s="11"/>
    </row>
    <row r="93" spans="1:20" ht="15.75" x14ac:dyDescent="0.25">
      <c r="A93" s="151">
        <v>12</v>
      </c>
      <c r="B93" s="174" t="s">
        <v>33</v>
      </c>
      <c r="C93" s="177" t="s">
        <v>34</v>
      </c>
      <c r="D93" s="103" t="s">
        <v>9</v>
      </c>
      <c r="E93" s="104">
        <f>E94+E98+E99+E100</f>
        <v>195282.63200000001</v>
      </c>
      <c r="F93" s="96">
        <f>F94+F98+F99+F100</f>
        <v>195282.63199999998</v>
      </c>
      <c r="G93" s="43"/>
      <c r="T93" s="11"/>
    </row>
    <row r="94" spans="1:20" ht="15.75" x14ac:dyDescent="0.25">
      <c r="A94" s="151"/>
      <c r="B94" s="175"/>
      <c r="C94" s="178"/>
      <c r="D94" s="103" t="s">
        <v>3</v>
      </c>
      <c r="E94" s="104">
        <v>185518.5</v>
      </c>
      <c r="F94" s="96">
        <v>185518.50039999999</v>
      </c>
      <c r="G94" s="44">
        <v>0.95</v>
      </c>
      <c r="H94" s="34"/>
      <c r="T94" s="11"/>
    </row>
    <row r="95" spans="1:20" ht="15.75" x14ac:dyDescent="0.25">
      <c r="A95" s="151"/>
      <c r="B95" s="175"/>
      <c r="C95" s="178"/>
      <c r="D95" s="105" t="s">
        <v>106</v>
      </c>
      <c r="E95" s="106">
        <f>E94</f>
        <v>185518.5</v>
      </c>
      <c r="F95" s="107">
        <f>F94</f>
        <v>185518.50039999999</v>
      </c>
      <c r="T95" s="11"/>
    </row>
    <row r="96" spans="1:20" ht="30" x14ac:dyDescent="0.25">
      <c r="A96" s="151"/>
      <c r="B96" s="175"/>
      <c r="C96" s="178"/>
      <c r="D96" s="105" t="s">
        <v>107</v>
      </c>
      <c r="E96" s="106"/>
      <c r="F96" s="107"/>
      <c r="G96" s="43"/>
      <c r="T96" s="11"/>
    </row>
    <row r="97" spans="1:20" ht="45" x14ac:dyDescent="0.25">
      <c r="A97" s="151"/>
      <c r="B97" s="175"/>
      <c r="C97" s="178"/>
      <c r="D97" s="105" t="s">
        <v>108</v>
      </c>
      <c r="E97" s="106"/>
      <c r="F97" s="107"/>
      <c r="G97" s="43"/>
      <c r="T97" s="11"/>
    </row>
    <row r="98" spans="1:20" ht="30" x14ac:dyDescent="0.25">
      <c r="A98" s="151"/>
      <c r="B98" s="175"/>
      <c r="C98" s="178"/>
      <c r="D98" s="103" t="s">
        <v>4</v>
      </c>
      <c r="E98" s="104">
        <v>9764.1319999999996</v>
      </c>
      <c r="F98" s="96">
        <v>9764.1316000000006</v>
      </c>
      <c r="G98" s="44">
        <v>0.05</v>
      </c>
      <c r="T98" s="11"/>
    </row>
    <row r="99" spans="1:20" ht="30" x14ac:dyDescent="0.25">
      <c r="A99" s="151"/>
      <c r="B99" s="175"/>
      <c r="C99" s="178"/>
      <c r="D99" s="103" t="s">
        <v>6</v>
      </c>
      <c r="E99" s="104"/>
      <c r="F99" s="96"/>
      <c r="G99" s="43"/>
      <c r="T99" s="11"/>
    </row>
    <row r="100" spans="1:20" ht="30" x14ac:dyDescent="0.25">
      <c r="A100" s="151"/>
      <c r="B100" s="176"/>
      <c r="C100" s="179"/>
      <c r="D100" s="103" t="s">
        <v>5</v>
      </c>
      <c r="E100" s="104"/>
      <c r="F100" s="96"/>
      <c r="G100" s="43"/>
      <c r="T100" s="11"/>
    </row>
    <row r="101" spans="1:20" ht="15.75" x14ac:dyDescent="0.25">
      <c r="A101" s="151">
        <v>13</v>
      </c>
      <c r="B101" s="174" t="s">
        <v>35</v>
      </c>
      <c r="C101" s="177" t="s">
        <v>36</v>
      </c>
      <c r="D101" s="103" t="s">
        <v>9</v>
      </c>
      <c r="E101" s="104">
        <f>E102+E106+E107+E108</f>
        <v>355263.1578947368</v>
      </c>
      <c r="F101" s="99">
        <f>F102+F106+F107+F108</f>
        <v>355263.16</v>
      </c>
      <c r="G101" s="43"/>
      <c r="T101" s="11"/>
    </row>
    <row r="102" spans="1:20" ht="15.75" x14ac:dyDescent="0.25">
      <c r="A102" s="151"/>
      <c r="B102" s="175"/>
      <c r="C102" s="178"/>
      <c r="D102" s="103" t="s">
        <v>3</v>
      </c>
      <c r="E102" s="104">
        <v>337500</v>
      </c>
      <c r="F102" s="99">
        <f>F103+F104+F105</f>
        <v>337500</v>
      </c>
      <c r="G102" s="44">
        <v>0.95</v>
      </c>
      <c r="T102" s="11"/>
    </row>
    <row r="103" spans="1:20" ht="15.75" x14ac:dyDescent="0.25">
      <c r="A103" s="151"/>
      <c r="B103" s="175"/>
      <c r="C103" s="178"/>
      <c r="D103" s="105" t="s">
        <v>106</v>
      </c>
      <c r="E103" s="106">
        <f>E102</f>
        <v>337500</v>
      </c>
      <c r="F103" s="107">
        <v>337500</v>
      </c>
      <c r="T103" s="11"/>
    </row>
    <row r="104" spans="1:20" ht="30" x14ac:dyDescent="0.25">
      <c r="A104" s="151"/>
      <c r="B104" s="175"/>
      <c r="C104" s="178"/>
      <c r="D104" s="105" t="s">
        <v>107</v>
      </c>
      <c r="E104" s="106"/>
      <c r="F104" s="107"/>
      <c r="G104" s="43"/>
      <c r="T104" s="11"/>
    </row>
    <row r="105" spans="1:20" ht="45" x14ac:dyDescent="0.25">
      <c r="A105" s="151"/>
      <c r="B105" s="175"/>
      <c r="C105" s="178"/>
      <c r="D105" s="105" t="s">
        <v>108</v>
      </c>
      <c r="E105" s="106"/>
      <c r="F105" s="107"/>
      <c r="G105" s="43"/>
      <c r="T105" s="11"/>
    </row>
    <row r="106" spans="1:20" ht="30" x14ac:dyDescent="0.25">
      <c r="A106" s="151"/>
      <c r="B106" s="175"/>
      <c r="C106" s="178"/>
      <c r="D106" s="103" t="s">
        <v>4</v>
      </c>
      <c r="E106" s="104">
        <v>17763.1578947368</v>
      </c>
      <c r="F106" s="96">
        <v>17763.16</v>
      </c>
      <c r="G106" s="44">
        <v>0.05</v>
      </c>
      <c r="T106" s="11"/>
    </row>
    <row r="107" spans="1:20" ht="30" x14ac:dyDescent="0.25">
      <c r="A107" s="151"/>
      <c r="B107" s="175"/>
      <c r="C107" s="178"/>
      <c r="D107" s="103" t="s">
        <v>6</v>
      </c>
      <c r="E107" s="104"/>
      <c r="F107" s="96"/>
      <c r="G107" s="43"/>
      <c r="T107" s="11"/>
    </row>
    <row r="108" spans="1:20" ht="30" x14ac:dyDescent="0.25">
      <c r="A108" s="151"/>
      <c r="B108" s="176"/>
      <c r="C108" s="179"/>
      <c r="D108" s="103" t="s">
        <v>5</v>
      </c>
      <c r="E108" s="104"/>
      <c r="F108" s="96"/>
      <c r="G108" s="43"/>
      <c r="T108" s="11"/>
    </row>
    <row r="109" spans="1:20" ht="15.75" x14ac:dyDescent="0.25">
      <c r="A109" s="151">
        <v>14</v>
      </c>
      <c r="B109" s="174" t="s">
        <v>37</v>
      </c>
      <c r="C109" s="177" t="s">
        <v>38</v>
      </c>
      <c r="D109" s="103" t="s">
        <v>9</v>
      </c>
      <c r="E109" s="104">
        <f>E110+E114+E115+E116</f>
        <v>6000</v>
      </c>
      <c r="F109" s="96">
        <f>F114</f>
        <v>2532.2809999999999</v>
      </c>
      <c r="G109" s="43"/>
      <c r="T109" s="11"/>
    </row>
    <row r="110" spans="1:20" ht="15.75" x14ac:dyDescent="0.25">
      <c r="A110" s="151"/>
      <c r="B110" s="175"/>
      <c r="C110" s="178"/>
      <c r="D110" s="103" t="s">
        <v>3</v>
      </c>
      <c r="E110" s="104"/>
      <c r="F110" s="96"/>
      <c r="G110" s="43"/>
      <c r="T110" s="11"/>
    </row>
    <row r="111" spans="1:20" ht="15.75" x14ac:dyDescent="0.25">
      <c r="A111" s="151"/>
      <c r="B111" s="175"/>
      <c r="C111" s="178"/>
      <c r="D111" s="105" t="s">
        <v>106</v>
      </c>
      <c r="E111" s="106"/>
      <c r="F111" s="107"/>
      <c r="G111" s="43"/>
      <c r="T111" s="11"/>
    </row>
    <row r="112" spans="1:20" ht="30" x14ac:dyDescent="0.25">
      <c r="A112" s="151"/>
      <c r="B112" s="175"/>
      <c r="C112" s="178"/>
      <c r="D112" s="105" t="s">
        <v>107</v>
      </c>
      <c r="E112" s="106"/>
      <c r="F112" s="107"/>
      <c r="G112" s="43"/>
      <c r="T112" s="11"/>
    </row>
    <row r="113" spans="1:20" ht="45" x14ac:dyDescent="0.25">
      <c r="A113" s="151"/>
      <c r="B113" s="175"/>
      <c r="C113" s="178"/>
      <c r="D113" s="105" t="s">
        <v>108</v>
      </c>
      <c r="E113" s="106"/>
      <c r="F113" s="107"/>
      <c r="G113" s="43"/>
      <c r="T113" s="11"/>
    </row>
    <row r="114" spans="1:20" ht="30" x14ac:dyDescent="0.25">
      <c r="A114" s="151"/>
      <c r="B114" s="175"/>
      <c r="C114" s="178"/>
      <c r="D114" s="103" t="s">
        <v>4</v>
      </c>
      <c r="E114" s="104">
        <v>6000</v>
      </c>
      <c r="F114" s="96">
        <v>2532.2809999999999</v>
      </c>
      <c r="G114" s="43"/>
      <c r="T114" s="11"/>
    </row>
    <row r="115" spans="1:20" ht="30" x14ac:dyDescent="0.25">
      <c r="A115" s="151"/>
      <c r="B115" s="175"/>
      <c r="C115" s="178"/>
      <c r="D115" s="103" t="s">
        <v>6</v>
      </c>
      <c r="E115" s="104"/>
      <c r="F115" s="96"/>
      <c r="G115" s="43"/>
      <c r="T115" s="11"/>
    </row>
    <row r="116" spans="1:20" ht="30" x14ac:dyDescent="0.25">
      <c r="A116" s="151"/>
      <c r="B116" s="176"/>
      <c r="C116" s="179"/>
      <c r="D116" s="103" t="s">
        <v>5</v>
      </c>
      <c r="E116" s="104"/>
      <c r="F116" s="96"/>
      <c r="G116" s="43"/>
      <c r="T116" s="11"/>
    </row>
    <row r="117" spans="1:20" ht="15.75" x14ac:dyDescent="0.25">
      <c r="A117" s="151">
        <v>15</v>
      </c>
      <c r="B117" s="154" t="s">
        <v>39</v>
      </c>
      <c r="C117" s="157" t="s">
        <v>40</v>
      </c>
      <c r="D117" s="78" t="s">
        <v>9</v>
      </c>
      <c r="E117" s="79">
        <f>E118+E122+E123+E124</f>
        <v>57669.555999999997</v>
      </c>
      <c r="F117" s="80">
        <f>F122</f>
        <v>38204.464999999997</v>
      </c>
      <c r="G117" s="43"/>
      <c r="T117" s="11"/>
    </row>
    <row r="118" spans="1:20" ht="15.75" x14ac:dyDescent="0.25">
      <c r="A118" s="151"/>
      <c r="B118" s="155"/>
      <c r="C118" s="158"/>
      <c r="D118" s="78" t="s">
        <v>3</v>
      </c>
      <c r="E118" s="79"/>
      <c r="F118" s="80"/>
      <c r="G118" s="43"/>
      <c r="T118" s="11"/>
    </row>
    <row r="119" spans="1:20" ht="15.75" x14ac:dyDescent="0.25">
      <c r="A119" s="151"/>
      <c r="B119" s="155"/>
      <c r="C119" s="158"/>
      <c r="D119" s="81" t="s">
        <v>106</v>
      </c>
      <c r="E119" s="82"/>
      <c r="F119" s="83"/>
      <c r="G119" s="43"/>
      <c r="T119" s="11"/>
    </row>
    <row r="120" spans="1:20" ht="30" x14ac:dyDescent="0.25">
      <c r="A120" s="151"/>
      <c r="B120" s="155"/>
      <c r="C120" s="158"/>
      <c r="D120" s="81" t="s">
        <v>107</v>
      </c>
      <c r="E120" s="82"/>
      <c r="F120" s="83"/>
      <c r="G120" s="43"/>
      <c r="T120" s="11"/>
    </row>
    <row r="121" spans="1:20" ht="45" x14ac:dyDescent="0.25">
      <c r="A121" s="151"/>
      <c r="B121" s="155"/>
      <c r="C121" s="158"/>
      <c r="D121" s="81" t="s">
        <v>108</v>
      </c>
      <c r="E121" s="82"/>
      <c r="F121" s="83"/>
      <c r="G121" s="43"/>
      <c r="T121" s="11"/>
    </row>
    <row r="122" spans="1:20" ht="30" x14ac:dyDescent="0.25">
      <c r="A122" s="151"/>
      <c r="B122" s="155"/>
      <c r="C122" s="158"/>
      <c r="D122" s="78" t="s">
        <v>4</v>
      </c>
      <c r="E122" s="79">
        <v>57669.555999999997</v>
      </c>
      <c r="F122" s="80">
        <v>38204.464999999997</v>
      </c>
      <c r="G122" s="43"/>
      <c r="T122" s="11"/>
    </row>
    <row r="123" spans="1:20" ht="30" x14ac:dyDescent="0.25">
      <c r="A123" s="151"/>
      <c r="B123" s="155"/>
      <c r="C123" s="158"/>
      <c r="D123" s="78" t="s">
        <v>6</v>
      </c>
      <c r="E123" s="79"/>
      <c r="F123" s="80"/>
      <c r="G123" s="43"/>
      <c r="T123" s="11"/>
    </row>
    <row r="124" spans="1:20" ht="30" x14ac:dyDescent="0.25">
      <c r="A124" s="151"/>
      <c r="B124" s="156"/>
      <c r="C124" s="159"/>
      <c r="D124" s="78" t="s">
        <v>5</v>
      </c>
      <c r="E124" s="79"/>
      <c r="F124" s="80"/>
      <c r="G124" s="43"/>
      <c r="T124" s="11"/>
    </row>
    <row r="125" spans="1:20" ht="15.75" x14ac:dyDescent="0.25">
      <c r="A125" s="151">
        <v>16</v>
      </c>
      <c r="B125" s="154" t="s">
        <v>41</v>
      </c>
      <c r="C125" s="157" t="s">
        <v>42</v>
      </c>
      <c r="D125" s="78" t="s">
        <v>9</v>
      </c>
      <c r="E125" s="79">
        <f>E126+E130+E131+E132</f>
        <v>71405.800499999998</v>
      </c>
      <c r="F125" s="80">
        <f>F130</f>
        <v>40745.582000000002</v>
      </c>
      <c r="G125" s="43"/>
      <c r="T125" s="11"/>
    </row>
    <row r="126" spans="1:20" ht="15.75" x14ac:dyDescent="0.25">
      <c r="A126" s="151"/>
      <c r="B126" s="155"/>
      <c r="C126" s="158"/>
      <c r="D126" s="78" t="s">
        <v>3</v>
      </c>
      <c r="E126" s="79"/>
      <c r="F126" s="80"/>
      <c r="G126" s="43"/>
      <c r="T126" s="11"/>
    </row>
    <row r="127" spans="1:20" ht="15.75" x14ac:dyDescent="0.25">
      <c r="A127" s="151"/>
      <c r="B127" s="155"/>
      <c r="C127" s="158"/>
      <c r="D127" s="81" t="s">
        <v>106</v>
      </c>
      <c r="E127" s="82"/>
      <c r="F127" s="82"/>
      <c r="G127" s="43"/>
      <c r="T127" s="11"/>
    </row>
    <row r="128" spans="1:20" ht="30" x14ac:dyDescent="0.25">
      <c r="A128" s="151"/>
      <c r="B128" s="155"/>
      <c r="C128" s="158"/>
      <c r="D128" s="81" t="s">
        <v>107</v>
      </c>
      <c r="E128" s="82"/>
      <c r="F128" s="82"/>
      <c r="G128" s="43"/>
      <c r="T128" s="11"/>
    </row>
    <row r="129" spans="1:23" ht="45" x14ac:dyDescent="0.25">
      <c r="A129" s="151"/>
      <c r="B129" s="155"/>
      <c r="C129" s="158"/>
      <c r="D129" s="81" t="s">
        <v>108</v>
      </c>
      <c r="E129" s="94"/>
      <c r="F129" s="95"/>
      <c r="T129" s="11"/>
      <c r="U129" s="15"/>
      <c r="V129" s="15"/>
      <c r="W129" s="15"/>
    </row>
    <row r="130" spans="1:23" ht="30" x14ac:dyDescent="0.25">
      <c r="A130" s="151"/>
      <c r="B130" s="155"/>
      <c r="C130" s="158"/>
      <c r="D130" s="78" t="s">
        <v>4</v>
      </c>
      <c r="E130" s="96">
        <v>71405.800499999998</v>
      </c>
      <c r="F130" s="79">
        <v>40745.582000000002</v>
      </c>
      <c r="T130" s="11"/>
      <c r="U130" s="15"/>
      <c r="V130" s="15"/>
      <c r="W130" s="15"/>
    </row>
    <row r="131" spans="1:23" ht="30" x14ac:dyDescent="0.25">
      <c r="A131" s="151"/>
      <c r="B131" s="155"/>
      <c r="C131" s="158"/>
      <c r="D131" s="78" t="s">
        <v>6</v>
      </c>
      <c r="E131" s="79"/>
      <c r="F131" s="79"/>
      <c r="G131" s="43"/>
      <c r="T131" s="11"/>
    </row>
    <row r="132" spans="1:23" ht="30" x14ac:dyDescent="0.25">
      <c r="A132" s="151"/>
      <c r="B132" s="156"/>
      <c r="C132" s="159"/>
      <c r="D132" s="78" t="s">
        <v>5</v>
      </c>
      <c r="E132" s="79"/>
      <c r="F132" s="79"/>
      <c r="G132" s="43"/>
      <c r="T132" s="11"/>
    </row>
    <row r="133" spans="1:23" ht="15.75" x14ac:dyDescent="0.25">
      <c r="A133" s="151">
        <v>17</v>
      </c>
      <c r="B133" s="154" t="s">
        <v>43</v>
      </c>
      <c r="C133" s="183" t="s">
        <v>44</v>
      </c>
      <c r="D133" s="97" t="s">
        <v>9</v>
      </c>
      <c r="E133" s="98">
        <f>E134+E138+E139+E140</f>
        <v>10668.958000000001</v>
      </c>
      <c r="F133" s="99">
        <f>F134+F138</f>
        <v>43555.848909999993</v>
      </c>
      <c r="G133" s="43"/>
      <c r="T133" s="11"/>
    </row>
    <row r="134" spans="1:23" ht="28.5" x14ac:dyDescent="0.25">
      <c r="A134" s="151"/>
      <c r="B134" s="155"/>
      <c r="C134" s="184"/>
      <c r="D134" s="97" t="s">
        <v>3</v>
      </c>
      <c r="E134" s="98">
        <v>7151.5002500000001</v>
      </c>
      <c r="F134" s="99">
        <v>7151.5002500000001</v>
      </c>
      <c r="G134" s="44">
        <v>0.95</v>
      </c>
      <c r="I134" s="12"/>
      <c r="T134" s="11"/>
    </row>
    <row r="135" spans="1:23" ht="15.75" x14ac:dyDescent="0.25">
      <c r="A135" s="151"/>
      <c r="B135" s="155"/>
      <c r="C135" s="184"/>
      <c r="D135" s="101" t="s">
        <v>106</v>
      </c>
      <c r="E135" s="102">
        <f>E134</f>
        <v>7151.5002500000001</v>
      </c>
      <c r="F135" s="100">
        <f>F134</f>
        <v>7151.5002500000001</v>
      </c>
      <c r="G135" s="43"/>
      <c r="T135" s="11"/>
    </row>
    <row r="136" spans="1:23" ht="30" x14ac:dyDescent="0.25">
      <c r="A136" s="151"/>
      <c r="B136" s="155"/>
      <c r="C136" s="184"/>
      <c r="D136" s="101" t="s">
        <v>107</v>
      </c>
      <c r="E136" s="102"/>
      <c r="F136" s="100"/>
      <c r="G136" s="43"/>
      <c r="T136" s="11"/>
    </row>
    <row r="137" spans="1:23" ht="45" x14ac:dyDescent="0.25">
      <c r="A137" s="151"/>
      <c r="B137" s="155"/>
      <c r="C137" s="184"/>
      <c r="D137" s="101" t="s">
        <v>108</v>
      </c>
      <c r="E137" s="102"/>
      <c r="F137" s="100"/>
      <c r="G137" s="43"/>
      <c r="T137" s="11"/>
    </row>
    <row r="138" spans="1:23" ht="28.5" x14ac:dyDescent="0.25">
      <c r="A138" s="151"/>
      <c r="B138" s="155"/>
      <c r="C138" s="184"/>
      <c r="D138" s="97" t="s">
        <v>4</v>
      </c>
      <c r="E138" s="98">
        <v>3517.45775</v>
      </c>
      <c r="F138" s="99">
        <f>36027.95391+376.39475</f>
        <v>36404.348659999996</v>
      </c>
      <c r="G138" s="44" t="s">
        <v>111</v>
      </c>
      <c r="H138" s="29"/>
      <c r="T138" s="11"/>
    </row>
    <row r="139" spans="1:23" ht="28.5" x14ac:dyDescent="0.25">
      <c r="A139" s="151"/>
      <c r="B139" s="155"/>
      <c r="C139" s="184"/>
      <c r="D139" s="97" t="s">
        <v>6</v>
      </c>
      <c r="E139" s="98"/>
      <c r="F139" s="99"/>
      <c r="G139" s="43"/>
      <c r="T139" s="11"/>
    </row>
    <row r="140" spans="1:23" ht="28.5" x14ac:dyDescent="0.25">
      <c r="A140" s="151"/>
      <c r="B140" s="156"/>
      <c r="C140" s="185"/>
      <c r="D140" s="97" t="s">
        <v>5</v>
      </c>
      <c r="E140" s="98"/>
      <c r="F140" s="99"/>
      <c r="G140" s="43"/>
      <c r="T140" s="11"/>
    </row>
    <row r="141" spans="1:23" ht="15.75" x14ac:dyDescent="0.25">
      <c r="A141" s="151">
        <v>18</v>
      </c>
      <c r="B141" s="154" t="s">
        <v>45</v>
      </c>
      <c r="C141" s="157" t="s">
        <v>48</v>
      </c>
      <c r="D141" s="78" t="s">
        <v>9</v>
      </c>
      <c r="E141" s="79">
        <f>E142+E146+E147+E148</f>
        <v>21148.294999999998</v>
      </c>
      <c r="F141" s="80">
        <f>F146</f>
        <v>23434.198400000001</v>
      </c>
      <c r="G141" s="43"/>
      <c r="T141" s="11"/>
    </row>
    <row r="142" spans="1:23" ht="15.75" x14ac:dyDescent="0.25">
      <c r="A142" s="151"/>
      <c r="B142" s="155"/>
      <c r="C142" s="158"/>
      <c r="D142" s="78" t="s">
        <v>3</v>
      </c>
      <c r="E142" s="79"/>
      <c r="F142" s="80"/>
      <c r="G142" s="43"/>
      <c r="T142" s="11"/>
    </row>
    <row r="143" spans="1:23" ht="15.75" x14ac:dyDescent="0.25">
      <c r="A143" s="151"/>
      <c r="B143" s="155"/>
      <c r="C143" s="158"/>
      <c r="D143" s="81" t="s">
        <v>106</v>
      </c>
      <c r="E143" s="82"/>
      <c r="F143" s="83"/>
      <c r="G143" s="43"/>
      <c r="H143" s="30">
        <f>7527895/100*95</f>
        <v>7151500.25</v>
      </c>
      <c r="T143" s="11"/>
    </row>
    <row r="144" spans="1:23" ht="30" x14ac:dyDescent="0.25">
      <c r="A144" s="151"/>
      <c r="B144" s="155"/>
      <c r="C144" s="158"/>
      <c r="D144" s="81" t="s">
        <v>107</v>
      </c>
      <c r="E144" s="82"/>
      <c r="F144" s="83"/>
      <c r="G144" s="43"/>
      <c r="H144" s="30">
        <f>7527895/100*5</f>
        <v>376394.75</v>
      </c>
      <c r="T144" s="11"/>
    </row>
    <row r="145" spans="1:20" ht="45" x14ac:dyDescent="0.25">
      <c r="A145" s="151"/>
      <c r="B145" s="155"/>
      <c r="C145" s="158"/>
      <c r="D145" s="81" t="s">
        <v>108</v>
      </c>
      <c r="E145" s="82"/>
      <c r="F145" s="83"/>
      <c r="G145" s="43"/>
      <c r="T145" s="11"/>
    </row>
    <row r="146" spans="1:20" ht="30" x14ac:dyDescent="0.25">
      <c r="A146" s="151"/>
      <c r="B146" s="155"/>
      <c r="C146" s="158"/>
      <c r="D146" s="78" t="s">
        <v>4</v>
      </c>
      <c r="E146" s="96">
        <v>21148.294999999998</v>
      </c>
      <c r="F146" s="80">
        <v>23434.198400000001</v>
      </c>
      <c r="G146" s="43"/>
      <c r="T146" s="11"/>
    </row>
    <row r="147" spans="1:20" ht="30" x14ac:dyDescent="0.25">
      <c r="A147" s="151"/>
      <c r="B147" s="155"/>
      <c r="C147" s="158"/>
      <c r="D147" s="78" t="s">
        <v>6</v>
      </c>
      <c r="E147" s="79"/>
      <c r="F147" s="80"/>
      <c r="G147" s="43"/>
      <c r="T147" s="11"/>
    </row>
    <row r="148" spans="1:20" ht="30" x14ac:dyDescent="0.25">
      <c r="A148" s="151"/>
      <c r="B148" s="156"/>
      <c r="C148" s="159"/>
      <c r="D148" s="78" t="s">
        <v>5</v>
      </c>
      <c r="E148" s="79"/>
      <c r="F148" s="80"/>
      <c r="G148" s="43"/>
      <c r="T148" s="11"/>
    </row>
    <row r="149" spans="1:20" ht="15.75" x14ac:dyDescent="0.25">
      <c r="A149" s="151">
        <v>19</v>
      </c>
      <c r="B149" s="154" t="s">
        <v>46</v>
      </c>
      <c r="C149" s="157" t="s">
        <v>47</v>
      </c>
      <c r="D149" s="78" t="s">
        <v>9</v>
      </c>
      <c r="E149" s="79">
        <f>E150+E154+E155+E156</f>
        <v>4286.8421052631584</v>
      </c>
      <c r="F149" s="80">
        <f>F150+F154+F155+F156</f>
        <v>4286.8420999999998</v>
      </c>
      <c r="G149" s="43"/>
      <c r="H149" s="34">
        <f>F149+F157</f>
        <v>10778.2101</v>
      </c>
      <c r="T149" s="11"/>
    </row>
    <row r="150" spans="1:20" ht="15.75" x14ac:dyDescent="0.25">
      <c r="A150" s="151"/>
      <c r="B150" s="155"/>
      <c r="C150" s="158"/>
      <c r="D150" s="78" t="s">
        <v>3</v>
      </c>
      <c r="E150" s="96">
        <v>4072.5</v>
      </c>
      <c r="F150" s="80">
        <f>F151+F152+F153</f>
        <v>4072.5</v>
      </c>
      <c r="G150" s="44">
        <v>0.95</v>
      </c>
      <c r="T150" s="11"/>
    </row>
    <row r="151" spans="1:20" ht="15.75" x14ac:dyDescent="0.25">
      <c r="A151" s="151"/>
      <c r="B151" s="155"/>
      <c r="C151" s="158"/>
      <c r="D151" s="81" t="s">
        <v>106</v>
      </c>
      <c r="E151" s="82">
        <f>E150</f>
        <v>4072.5</v>
      </c>
      <c r="F151" s="128">
        <v>4072.5</v>
      </c>
      <c r="G151" s="43"/>
      <c r="T151" s="11"/>
    </row>
    <row r="152" spans="1:20" ht="30" x14ac:dyDescent="0.25">
      <c r="A152" s="151"/>
      <c r="B152" s="155"/>
      <c r="C152" s="158"/>
      <c r="D152" s="81" t="s">
        <v>107</v>
      </c>
      <c r="E152" s="82"/>
      <c r="F152" s="83"/>
      <c r="G152" s="43"/>
      <c r="T152" s="11"/>
    </row>
    <row r="153" spans="1:20" ht="45" x14ac:dyDescent="0.25">
      <c r="A153" s="151"/>
      <c r="B153" s="155"/>
      <c r="C153" s="158"/>
      <c r="D153" s="81" t="s">
        <v>108</v>
      </c>
      <c r="E153" s="82"/>
      <c r="F153" s="83"/>
      <c r="G153" s="43"/>
      <c r="T153" s="11"/>
    </row>
    <row r="154" spans="1:20" ht="30" x14ac:dyDescent="0.25">
      <c r="A154" s="151"/>
      <c r="B154" s="155"/>
      <c r="C154" s="158"/>
      <c r="D154" s="78" t="s">
        <v>4</v>
      </c>
      <c r="E154" s="96">
        <v>214.34210526315792</v>
      </c>
      <c r="F154" s="127">
        <v>214.34209999999999</v>
      </c>
      <c r="G154" s="44">
        <v>0.05</v>
      </c>
      <c r="T154" s="11"/>
    </row>
    <row r="155" spans="1:20" ht="30" x14ac:dyDescent="0.25">
      <c r="A155" s="151"/>
      <c r="B155" s="155"/>
      <c r="C155" s="158"/>
      <c r="D155" s="78" t="s">
        <v>6</v>
      </c>
      <c r="E155" s="79"/>
      <c r="F155" s="80"/>
      <c r="G155" s="43"/>
      <c r="T155" s="11"/>
    </row>
    <row r="156" spans="1:20" ht="30" x14ac:dyDescent="0.25">
      <c r="A156" s="151"/>
      <c r="B156" s="156"/>
      <c r="C156" s="159"/>
      <c r="D156" s="78" t="s">
        <v>5</v>
      </c>
      <c r="E156" s="79"/>
      <c r="F156" s="80"/>
      <c r="G156" s="43"/>
      <c r="T156" s="11"/>
    </row>
    <row r="157" spans="1:20" ht="15.75" x14ac:dyDescent="0.25">
      <c r="A157" s="151">
        <v>20</v>
      </c>
      <c r="B157" s="154" t="s">
        <v>49</v>
      </c>
      <c r="C157" s="157" t="s">
        <v>50</v>
      </c>
      <c r="D157" s="78" t="s">
        <v>9</v>
      </c>
      <c r="E157" s="79">
        <f>E158+E162+E163+E164</f>
        <v>6491.3684210526317</v>
      </c>
      <c r="F157" s="80">
        <f>F158+F162</f>
        <v>6491.3680000000004</v>
      </c>
      <c r="G157" s="43"/>
      <c r="T157" s="11"/>
    </row>
    <row r="158" spans="1:20" ht="15.75" x14ac:dyDescent="0.25">
      <c r="A158" s="151"/>
      <c r="B158" s="155"/>
      <c r="C158" s="158"/>
      <c r="D158" s="78" t="s">
        <v>3</v>
      </c>
      <c r="E158" s="96">
        <v>6166.8</v>
      </c>
      <c r="F158" s="80">
        <v>6166.8</v>
      </c>
      <c r="G158" s="43">
        <v>0.95</v>
      </c>
      <c r="T158" s="11"/>
    </row>
    <row r="159" spans="1:20" ht="15.75" x14ac:dyDescent="0.25">
      <c r="A159" s="151"/>
      <c r="B159" s="155"/>
      <c r="C159" s="158"/>
      <c r="D159" s="81" t="s">
        <v>106</v>
      </c>
      <c r="E159" s="82">
        <f>E158</f>
        <v>6166.8</v>
      </c>
      <c r="F159" s="83">
        <v>6166.8</v>
      </c>
      <c r="T159" s="11"/>
    </row>
    <row r="160" spans="1:20" ht="30" x14ac:dyDescent="0.25">
      <c r="A160" s="151"/>
      <c r="B160" s="155"/>
      <c r="C160" s="158"/>
      <c r="D160" s="81" t="s">
        <v>107</v>
      </c>
      <c r="E160" s="82"/>
      <c r="F160" s="83"/>
      <c r="G160" s="43"/>
      <c r="T160" s="11"/>
    </row>
    <row r="161" spans="1:20" ht="45" x14ac:dyDescent="0.25">
      <c r="A161" s="151"/>
      <c r="B161" s="155"/>
      <c r="C161" s="158"/>
      <c r="D161" s="81" t="s">
        <v>108</v>
      </c>
      <c r="E161" s="82"/>
      <c r="F161" s="83"/>
      <c r="G161" s="43"/>
      <c r="T161" s="11"/>
    </row>
    <row r="162" spans="1:20" ht="30" x14ac:dyDescent="0.25">
      <c r="A162" s="151"/>
      <c r="B162" s="155"/>
      <c r="C162" s="158"/>
      <c r="D162" s="78" t="s">
        <v>4</v>
      </c>
      <c r="E162" s="96">
        <v>324.56842105263155</v>
      </c>
      <c r="F162" s="127">
        <v>324.56799999999998</v>
      </c>
      <c r="G162" s="43">
        <v>0.05</v>
      </c>
      <c r="T162" s="11"/>
    </row>
    <row r="163" spans="1:20" ht="30" x14ac:dyDescent="0.25">
      <c r="A163" s="151"/>
      <c r="B163" s="155"/>
      <c r="C163" s="158"/>
      <c r="D163" s="78" t="s">
        <v>6</v>
      </c>
      <c r="E163" s="79"/>
      <c r="F163" s="80"/>
      <c r="G163" s="43"/>
      <c r="T163" s="11"/>
    </row>
    <row r="164" spans="1:20" ht="30" x14ac:dyDescent="0.25">
      <c r="A164" s="151"/>
      <c r="B164" s="156"/>
      <c r="C164" s="159"/>
      <c r="D164" s="78" t="s">
        <v>5</v>
      </c>
      <c r="E164" s="79"/>
      <c r="F164" s="80"/>
      <c r="G164" s="43"/>
      <c r="T164" s="11"/>
    </row>
    <row r="165" spans="1:20" ht="15.75" x14ac:dyDescent="0.25">
      <c r="A165" s="151">
        <v>21</v>
      </c>
      <c r="B165" s="154" t="s">
        <v>51</v>
      </c>
      <c r="C165" s="157" t="s">
        <v>52</v>
      </c>
      <c r="D165" s="78" t="s">
        <v>9</v>
      </c>
      <c r="E165" s="79">
        <f>E166+E170+E171+E172</f>
        <v>23928.3</v>
      </c>
      <c r="F165" s="80">
        <f>F166+F170+F171+F172</f>
        <v>23928.298999999999</v>
      </c>
      <c r="G165" s="43"/>
      <c r="T165" s="11"/>
    </row>
    <row r="166" spans="1:20" ht="15.75" x14ac:dyDescent="0.25">
      <c r="A166" s="151"/>
      <c r="B166" s="155"/>
      <c r="C166" s="158"/>
      <c r="D166" s="78" t="s">
        <v>3</v>
      </c>
      <c r="E166" s="79">
        <v>3928.3</v>
      </c>
      <c r="F166" s="80">
        <f>F167+F168+F169</f>
        <v>3928.299</v>
      </c>
      <c r="G166" s="45">
        <v>0.16420000000000001</v>
      </c>
      <c r="T166" s="11"/>
    </row>
    <row r="167" spans="1:20" ht="15.75" x14ac:dyDescent="0.25">
      <c r="A167" s="151"/>
      <c r="B167" s="155"/>
      <c r="C167" s="158"/>
      <c r="D167" s="81" t="s">
        <v>106</v>
      </c>
      <c r="E167" s="82">
        <f>E166</f>
        <v>3928.3</v>
      </c>
      <c r="F167" s="83">
        <v>3928.299</v>
      </c>
      <c r="T167" s="11"/>
    </row>
    <row r="168" spans="1:20" ht="30" x14ac:dyDescent="0.25">
      <c r="A168" s="151"/>
      <c r="B168" s="155"/>
      <c r="C168" s="158"/>
      <c r="D168" s="81" t="s">
        <v>107</v>
      </c>
      <c r="E168" s="82"/>
      <c r="F168" s="83"/>
      <c r="G168" s="45"/>
      <c r="T168" s="11"/>
    </row>
    <row r="169" spans="1:20" ht="45" x14ac:dyDescent="0.25">
      <c r="A169" s="151"/>
      <c r="B169" s="155"/>
      <c r="C169" s="158"/>
      <c r="D169" s="81" t="s">
        <v>108</v>
      </c>
      <c r="E169" s="82"/>
      <c r="F169" s="83"/>
      <c r="G169" s="45"/>
      <c r="T169" s="11"/>
    </row>
    <row r="170" spans="1:20" ht="30" x14ac:dyDescent="0.25">
      <c r="A170" s="151"/>
      <c r="B170" s="155"/>
      <c r="C170" s="158"/>
      <c r="D170" s="78" t="s">
        <v>4</v>
      </c>
      <c r="E170" s="79">
        <v>20000</v>
      </c>
      <c r="F170" s="80">
        <v>20000</v>
      </c>
      <c r="G170" s="45">
        <v>0.83579999999999999</v>
      </c>
      <c r="T170" s="11"/>
    </row>
    <row r="171" spans="1:20" ht="30" x14ac:dyDescent="0.25">
      <c r="A171" s="151"/>
      <c r="B171" s="155"/>
      <c r="C171" s="158"/>
      <c r="D171" s="78" t="s">
        <v>6</v>
      </c>
      <c r="E171" s="79"/>
      <c r="F171" s="80"/>
      <c r="G171" s="43"/>
      <c r="T171" s="11"/>
    </row>
    <row r="172" spans="1:20" ht="30" x14ac:dyDescent="0.25">
      <c r="A172" s="151"/>
      <c r="B172" s="156"/>
      <c r="C172" s="159"/>
      <c r="D172" s="78" t="s">
        <v>5</v>
      </c>
      <c r="E172" s="79"/>
      <c r="F172" s="80"/>
      <c r="G172" s="43"/>
      <c r="T172" s="11"/>
    </row>
    <row r="173" spans="1:20" ht="15.75" x14ac:dyDescent="0.25">
      <c r="A173" s="151">
        <v>22</v>
      </c>
      <c r="B173" s="154" t="s">
        <v>53</v>
      </c>
      <c r="C173" s="157" t="s">
        <v>54</v>
      </c>
      <c r="D173" s="78" t="s">
        <v>9</v>
      </c>
      <c r="E173" s="79">
        <f>E174+E178+E179+E180</f>
        <v>38075.56205</v>
      </c>
      <c r="F173" s="80">
        <f>F174+F178</f>
        <v>26885.279999999999</v>
      </c>
      <c r="G173" s="43"/>
      <c r="T173" s="11"/>
    </row>
    <row r="174" spans="1:20" ht="15.75" x14ac:dyDescent="0.25">
      <c r="A174" s="151"/>
      <c r="B174" s="155"/>
      <c r="C174" s="158"/>
      <c r="D174" s="78" t="s">
        <v>3</v>
      </c>
      <c r="E174" s="79"/>
      <c r="F174" s="80"/>
      <c r="G174" s="43"/>
      <c r="T174" s="11"/>
    </row>
    <row r="175" spans="1:20" ht="15.75" x14ac:dyDescent="0.25">
      <c r="A175" s="151"/>
      <c r="B175" s="155"/>
      <c r="C175" s="158"/>
      <c r="D175" s="81" t="s">
        <v>106</v>
      </c>
      <c r="E175" s="82"/>
      <c r="F175" s="83"/>
      <c r="G175" s="43"/>
      <c r="T175" s="11"/>
    </row>
    <row r="176" spans="1:20" ht="30" x14ac:dyDescent="0.25">
      <c r="A176" s="151"/>
      <c r="B176" s="155"/>
      <c r="C176" s="158"/>
      <c r="D176" s="81" t="s">
        <v>107</v>
      </c>
      <c r="E176" s="82"/>
      <c r="F176" s="83"/>
      <c r="G176" s="43"/>
      <c r="T176" s="11"/>
    </row>
    <row r="177" spans="1:20" ht="45" x14ac:dyDescent="0.25">
      <c r="A177" s="151"/>
      <c r="B177" s="155"/>
      <c r="C177" s="158"/>
      <c r="D177" s="81" t="s">
        <v>108</v>
      </c>
      <c r="E177" s="82"/>
      <c r="F177" s="83"/>
      <c r="G177" s="43"/>
      <c r="T177" s="11"/>
    </row>
    <row r="178" spans="1:20" ht="30" x14ac:dyDescent="0.25">
      <c r="A178" s="151"/>
      <c r="B178" s="155"/>
      <c r="C178" s="158"/>
      <c r="D178" s="78" t="s">
        <v>4</v>
      </c>
      <c r="E178" s="96">
        <v>38075.56205</v>
      </c>
      <c r="F178" s="80">
        <v>26885.279999999999</v>
      </c>
      <c r="G178" s="43"/>
      <c r="T178" s="11"/>
    </row>
    <row r="179" spans="1:20" ht="30" x14ac:dyDescent="0.25">
      <c r="A179" s="151"/>
      <c r="B179" s="155"/>
      <c r="C179" s="158"/>
      <c r="D179" s="78" t="s">
        <v>6</v>
      </c>
      <c r="E179" s="79"/>
      <c r="F179" s="80"/>
      <c r="G179" s="43"/>
      <c r="T179" s="11"/>
    </row>
    <row r="180" spans="1:20" ht="30" x14ac:dyDescent="0.25">
      <c r="A180" s="151"/>
      <c r="B180" s="156"/>
      <c r="C180" s="159"/>
      <c r="D180" s="78" t="s">
        <v>5</v>
      </c>
      <c r="E180" s="79"/>
      <c r="F180" s="80"/>
      <c r="G180" s="43"/>
      <c r="T180" s="11"/>
    </row>
    <row r="181" spans="1:20" ht="15.75" x14ac:dyDescent="0.25">
      <c r="A181" s="151">
        <v>23</v>
      </c>
      <c r="B181" s="154" t="s">
        <v>55</v>
      </c>
      <c r="C181" s="157" t="s">
        <v>56</v>
      </c>
      <c r="D181" s="78" t="s">
        <v>9</v>
      </c>
      <c r="E181" s="79">
        <f>E182+E186+E187+E188</f>
        <v>58180.544070000004</v>
      </c>
      <c r="F181" s="80">
        <f>F182+F186+F187+F188</f>
        <v>26756.159</v>
      </c>
      <c r="G181" s="43"/>
      <c r="T181" s="11"/>
    </row>
    <row r="182" spans="1:20" ht="15.75" x14ac:dyDescent="0.25">
      <c r="A182" s="151"/>
      <c r="B182" s="155"/>
      <c r="C182" s="158"/>
      <c r="D182" s="78" t="s">
        <v>3</v>
      </c>
      <c r="E182" s="79"/>
      <c r="F182" s="80"/>
      <c r="G182" s="43"/>
      <c r="T182" s="11"/>
    </row>
    <row r="183" spans="1:20" ht="15.75" x14ac:dyDescent="0.25">
      <c r="A183" s="151"/>
      <c r="B183" s="155"/>
      <c r="C183" s="158"/>
      <c r="D183" s="81" t="s">
        <v>106</v>
      </c>
      <c r="E183" s="82"/>
      <c r="F183" s="83"/>
      <c r="G183" s="43"/>
      <c r="T183" s="11"/>
    </row>
    <row r="184" spans="1:20" ht="30" x14ac:dyDescent="0.25">
      <c r="A184" s="151"/>
      <c r="B184" s="155"/>
      <c r="C184" s="158"/>
      <c r="D184" s="81" t="s">
        <v>107</v>
      </c>
      <c r="E184" s="82"/>
      <c r="F184" s="83"/>
      <c r="G184" s="43"/>
      <c r="T184" s="11"/>
    </row>
    <row r="185" spans="1:20" ht="45" x14ac:dyDescent="0.25">
      <c r="A185" s="151"/>
      <c r="B185" s="155"/>
      <c r="C185" s="158"/>
      <c r="D185" s="81" t="s">
        <v>108</v>
      </c>
      <c r="E185" s="82"/>
      <c r="F185" s="83"/>
      <c r="G185" s="43"/>
      <c r="T185" s="11"/>
    </row>
    <row r="186" spans="1:20" ht="30" x14ac:dyDescent="0.25">
      <c r="A186" s="151"/>
      <c r="B186" s="155"/>
      <c r="C186" s="158"/>
      <c r="D186" s="78" t="s">
        <v>4</v>
      </c>
      <c r="E186" s="96">
        <v>58180.544070000004</v>
      </c>
      <c r="F186" s="80">
        <v>26756.159</v>
      </c>
      <c r="G186" s="43"/>
      <c r="T186" s="11"/>
    </row>
    <row r="187" spans="1:20" ht="30" x14ac:dyDescent="0.25">
      <c r="A187" s="151"/>
      <c r="B187" s="155"/>
      <c r="C187" s="158"/>
      <c r="D187" s="78" t="s">
        <v>6</v>
      </c>
      <c r="E187" s="79"/>
      <c r="F187" s="80"/>
      <c r="G187" s="43"/>
      <c r="T187" s="11"/>
    </row>
    <row r="188" spans="1:20" ht="30" x14ac:dyDescent="0.25">
      <c r="A188" s="151"/>
      <c r="B188" s="156"/>
      <c r="C188" s="159"/>
      <c r="D188" s="78" t="s">
        <v>5</v>
      </c>
      <c r="E188" s="79"/>
      <c r="F188" s="80"/>
      <c r="G188" s="43"/>
      <c r="T188" s="11"/>
    </row>
    <row r="189" spans="1:20" ht="15.75" x14ac:dyDescent="0.25">
      <c r="A189" s="151">
        <v>24</v>
      </c>
      <c r="B189" s="154" t="s">
        <v>57</v>
      </c>
      <c r="C189" s="157" t="s">
        <v>58</v>
      </c>
      <c r="D189" s="78" t="s">
        <v>9</v>
      </c>
      <c r="E189" s="79">
        <f>E190+E194+E195+E196</f>
        <v>36988.868999999999</v>
      </c>
      <c r="F189" s="80">
        <f>F190+F194+F195+F196</f>
        <v>47317.883999999998</v>
      </c>
      <c r="G189" s="43"/>
      <c r="T189" s="11"/>
    </row>
    <row r="190" spans="1:20" ht="15.75" x14ac:dyDescent="0.25">
      <c r="A190" s="151"/>
      <c r="B190" s="155"/>
      <c r="C190" s="158"/>
      <c r="D190" s="78" t="s">
        <v>3</v>
      </c>
      <c r="E190" s="79"/>
      <c r="F190" s="80"/>
      <c r="G190" s="43"/>
      <c r="T190" s="11"/>
    </row>
    <row r="191" spans="1:20" ht="15.75" x14ac:dyDescent="0.25">
      <c r="A191" s="151"/>
      <c r="B191" s="155"/>
      <c r="C191" s="158"/>
      <c r="D191" s="81" t="s">
        <v>106</v>
      </c>
      <c r="E191" s="82"/>
      <c r="F191" s="83"/>
      <c r="G191" s="43"/>
      <c r="T191" s="11"/>
    </row>
    <row r="192" spans="1:20" ht="30" x14ac:dyDescent="0.25">
      <c r="A192" s="151"/>
      <c r="B192" s="155"/>
      <c r="C192" s="158"/>
      <c r="D192" s="81" t="s">
        <v>107</v>
      </c>
      <c r="E192" s="82"/>
      <c r="F192" s="83"/>
      <c r="G192" s="43"/>
      <c r="T192" s="11"/>
    </row>
    <row r="193" spans="1:20" ht="45" x14ac:dyDescent="0.25">
      <c r="A193" s="151"/>
      <c r="B193" s="155"/>
      <c r="C193" s="158"/>
      <c r="D193" s="81" t="s">
        <v>108</v>
      </c>
      <c r="E193" s="82"/>
      <c r="F193" s="83"/>
      <c r="G193" s="43"/>
      <c r="T193" s="11"/>
    </row>
    <row r="194" spans="1:20" ht="30" x14ac:dyDescent="0.25">
      <c r="A194" s="151"/>
      <c r="B194" s="155"/>
      <c r="C194" s="158"/>
      <c r="D194" s="78" t="s">
        <v>4</v>
      </c>
      <c r="E194" s="96">
        <v>36988.868999999999</v>
      </c>
      <c r="F194" s="80">
        <v>47317.883999999998</v>
      </c>
      <c r="G194" s="43"/>
      <c r="T194" s="11"/>
    </row>
    <row r="195" spans="1:20" ht="30" x14ac:dyDescent="0.25">
      <c r="A195" s="151"/>
      <c r="B195" s="155"/>
      <c r="C195" s="158"/>
      <c r="D195" s="78" t="s">
        <v>6</v>
      </c>
      <c r="E195" s="79"/>
      <c r="F195" s="80"/>
      <c r="G195" s="43"/>
      <c r="T195" s="11"/>
    </row>
    <row r="196" spans="1:20" ht="30" x14ac:dyDescent="0.25">
      <c r="A196" s="151"/>
      <c r="B196" s="156"/>
      <c r="C196" s="159"/>
      <c r="D196" s="78" t="s">
        <v>5</v>
      </c>
      <c r="E196" s="79"/>
      <c r="F196" s="80"/>
      <c r="G196" s="43"/>
      <c r="T196" s="11"/>
    </row>
    <row r="197" spans="1:20" ht="15.75" x14ac:dyDescent="0.25">
      <c r="A197" s="151">
        <v>25</v>
      </c>
      <c r="B197" s="154" t="s">
        <v>59</v>
      </c>
      <c r="C197" s="157" t="s">
        <v>60</v>
      </c>
      <c r="D197" s="78" t="s">
        <v>9</v>
      </c>
      <c r="E197" s="79">
        <f>E198+E202+E203+E204</f>
        <v>10005.155000000001</v>
      </c>
      <c r="F197" s="80">
        <f>F198+F202+F203+F204</f>
        <v>15000</v>
      </c>
      <c r="G197" s="43"/>
      <c r="T197" s="11"/>
    </row>
    <row r="198" spans="1:20" ht="15.75" x14ac:dyDescent="0.25">
      <c r="A198" s="151"/>
      <c r="B198" s="155"/>
      <c r="C198" s="158"/>
      <c r="D198" s="78" t="s">
        <v>3</v>
      </c>
      <c r="E198" s="79"/>
      <c r="F198" s="80"/>
      <c r="G198" s="43"/>
      <c r="T198" s="11"/>
    </row>
    <row r="199" spans="1:20" ht="15.75" x14ac:dyDescent="0.25">
      <c r="A199" s="151"/>
      <c r="B199" s="155"/>
      <c r="C199" s="158"/>
      <c r="D199" s="81" t="s">
        <v>106</v>
      </c>
      <c r="E199" s="82"/>
      <c r="F199" s="83"/>
      <c r="G199" s="43"/>
      <c r="T199" s="11"/>
    </row>
    <row r="200" spans="1:20" ht="30" x14ac:dyDescent="0.25">
      <c r="A200" s="151"/>
      <c r="B200" s="155"/>
      <c r="C200" s="158"/>
      <c r="D200" s="81" t="s">
        <v>107</v>
      </c>
      <c r="E200" s="82"/>
      <c r="F200" s="83"/>
      <c r="G200" s="43"/>
      <c r="T200" s="11"/>
    </row>
    <row r="201" spans="1:20" ht="45" x14ac:dyDescent="0.25">
      <c r="A201" s="151"/>
      <c r="B201" s="155"/>
      <c r="C201" s="158"/>
      <c r="D201" s="81" t="s">
        <v>108</v>
      </c>
      <c r="E201" s="82"/>
      <c r="F201" s="83"/>
      <c r="G201" s="43"/>
      <c r="T201" s="11"/>
    </row>
    <row r="202" spans="1:20" ht="30" x14ac:dyDescent="0.25">
      <c r="A202" s="151"/>
      <c r="B202" s="155"/>
      <c r="C202" s="158"/>
      <c r="D202" s="78" t="s">
        <v>4</v>
      </c>
      <c r="E202" s="79">
        <v>10005.155000000001</v>
      </c>
      <c r="F202" s="80">
        <f>'[1]остатки средств в ФК_3'!$AF$164/1000</f>
        <v>15000</v>
      </c>
      <c r="G202" s="43"/>
      <c r="T202" s="11"/>
    </row>
    <row r="203" spans="1:20" ht="30" x14ac:dyDescent="0.25">
      <c r="A203" s="151"/>
      <c r="B203" s="155"/>
      <c r="C203" s="158"/>
      <c r="D203" s="78" t="s">
        <v>6</v>
      </c>
      <c r="E203" s="79"/>
      <c r="F203" s="80"/>
      <c r="G203" s="43"/>
      <c r="T203" s="11"/>
    </row>
    <row r="204" spans="1:20" ht="30" x14ac:dyDescent="0.25">
      <c r="A204" s="151"/>
      <c r="B204" s="156"/>
      <c r="C204" s="159"/>
      <c r="D204" s="78" t="s">
        <v>5</v>
      </c>
      <c r="E204" s="79"/>
      <c r="F204" s="80"/>
      <c r="G204" s="43"/>
      <c r="T204" s="11"/>
    </row>
    <row r="205" spans="1:20" ht="15.75" x14ac:dyDescent="0.25">
      <c r="A205" s="151">
        <v>26</v>
      </c>
      <c r="B205" s="154" t="s">
        <v>61</v>
      </c>
      <c r="C205" s="157" t="s">
        <v>62</v>
      </c>
      <c r="D205" s="78" t="s">
        <v>9</v>
      </c>
      <c r="E205" s="79">
        <f>E206+E210+E211+E212</f>
        <v>16664.84</v>
      </c>
      <c r="F205" s="80">
        <f>F206+F210+F211+F212</f>
        <v>16664.84</v>
      </c>
      <c r="G205" s="43"/>
      <c r="T205" s="11"/>
    </row>
    <row r="206" spans="1:20" ht="15.75" x14ac:dyDescent="0.25">
      <c r="A206" s="151"/>
      <c r="B206" s="155"/>
      <c r="C206" s="158"/>
      <c r="D206" s="78" t="s">
        <v>3</v>
      </c>
      <c r="E206" s="96">
        <v>15831.6</v>
      </c>
      <c r="F206" s="80">
        <f>F207</f>
        <v>15831.6</v>
      </c>
      <c r="G206" s="43">
        <v>0.95</v>
      </c>
      <c r="T206" s="11"/>
    </row>
    <row r="207" spans="1:20" ht="15.75" x14ac:dyDescent="0.25">
      <c r="A207" s="151"/>
      <c r="B207" s="155"/>
      <c r="C207" s="158"/>
      <c r="D207" s="81" t="s">
        <v>106</v>
      </c>
      <c r="E207" s="82">
        <f>E206</f>
        <v>15831.6</v>
      </c>
      <c r="F207" s="83">
        <v>15831.6</v>
      </c>
      <c r="T207" s="11"/>
    </row>
    <row r="208" spans="1:20" ht="30" x14ac:dyDescent="0.25">
      <c r="A208" s="151"/>
      <c r="B208" s="155"/>
      <c r="C208" s="158"/>
      <c r="D208" s="81" t="s">
        <v>107</v>
      </c>
      <c r="E208" s="82"/>
      <c r="F208" s="83"/>
      <c r="G208" s="43"/>
      <c r="T208" s="11"/>
    </row>
    <row r="209" spans="1:20" ht="45" x14ac:dyDescent="0.25">
      <c r="A209" s="151"/>
      <c r="B209" s="155"/>
      <c r="C209" s="158"/>
      <c r="D209" s="81" t="s">
        <v>108</v>
      </c>
      <c r="E209" s="82"/>
      <c r="F209" s="83"/>
      <c r="G209" s="43"/>
      <c r="T209" s="11"/>
    </row>
    <row r="210" spans="1:20" ht="30" x14ac:dyDescent="0.25">
      <c r="A210" s="151"/>
      <c r="B210" s="155"/>
      <c r="C210" s="158"/>
      <c r="D210" s="78" t="s">
        <v>4</v>
      </c>
      <c r="E210" s="96">
        <v>833.23999999999978</v>
      </c>
      <c r="F210" s="80">
        <v>833.24</v>
      </c>
      <c r="G210" s="43">
        <v>0.05</v>
      </c>
      <c r="T210" s="11"/>
    </row>
    <row r="211" spans="1:20" ht="30" x14ac:dyDescent="0.25">
      <c r="A211" s="151"/>
      <c r="B211" s="155"/>
      <c r="C211" s="158"/>
      <c r="D211" s="78" t="s">
        <v>6</v>
      </c>
      <c r="E211" s="79"/>
      <c r="F211" s="80"/>
      <c r="G211" s="43"/>
      <c r="T211" s="11"/>
    </row>
    <row r="212" spans="1:20" ht="30" x14ac:dyDescent="0.25">
      <c r="A212" s="151"/>
      <c r="B212" s="156"/>
      <c r="C212" s="159"/>
      <c r="D212" s="78" t="s">
        <v>5</v>
      </c>
      <c r="E212" s="79"/>
      <c r="F212" s="80"/>
      <c r="G212" s="43"/>
      <c r="T212" s="11"/>
    </row>
    <row r="213" spans="1:20" ht="15.75" x14ac:dyDescent="0.25">
      <c r="A213" s="136"/>
      <c r="B213" s="154" t="s">
        <v>109</v>
      </c>
      <c r="C213" s="157" t="s">
        <v>110</v>
      </c>
      <c r="D213" s="78" t="s">
        <v>9</v>
      </c>
      <c r="E213" s="79">
        <f>E214+E218+E219+E220</f>
        <v>2800</v>
      </c>
      <c r="F213" s="129">
        <f>F214+F218+F219+F220</f>
        <v>2800</v>
      </c>
      <c r="G213" s="43"/>
      <c r="T213" s="11"/>
    </row>
    <row r="214" spans="1:20" ht="15.75" x14ac:dyDescent="0.25">
      <c r="A214" s="137"/>
      <c r="B214" s="155"/>
      <c r="C214" s="158"/>
      <c r="D214" s="78" t="s">
        <v>3</v>
      </c>
      <c r="E214" s="96">
        <f>E215+E216+E217</f>
        <v>2660</v>
      </c>
      <c r="F214" s="96">
        <f>F215+F216+F217</f>
        <v>2660</v>
      </c>
      <c r="G214" s="43">
        <v>0.95</v>
      </c>
      <c r="T214" s="11"/>
    </row>
    <row r="215" spans="1:20" ht="15.75" x14ac:dyDescent="0.25">
      <c r="A215" s="137"/>
      <c r="B215" s="155"/>
      <c r="C215" s="158"/>
      <c r="D215" s="81" t="s">
        <v>106</v>
      </c>
      <c r="E215" s="79">
        <v>2660</v>
      </c>
      <c r="F215" s="80">
        <v>2660</v>
      </c>
      <c r="T215" s="11"/>
    </row>
    <row r="216" spans="1:20" ht="30" x14ac:dyDescent="0.25">
      <c r="A216" s="137"/>
      <c r="B216" s="155"/>
      <c r="C216" s="158"/>
      <c r="D216" s="81" t="s">
        <v>107</v>
      </c>
      <c r="E216" s="79"/>
      <c r="F216" s="80"/>
      <c r="G216" s="43"/>
      <c r="T216" s="11"/>
    </row>
    <row r="217" spans="1:20" ht="45" x14ac:dyDescent="0.25">
      <c r="A217" s="137"/>
      <c r="B217" s="155"/>
      <c r="C217" s="158"/>
      <c r="D217" s="81" t="s">
        <v>108</v>
      </c>
      <c r="E217" s="79"/>
      <c r="F217" s="80"/>
      <c r="G217" s="43"/>
      <c r="T217" s="11"/>
    </row>
    <row r="218" spans="1:20" ht="30" x14ac:dyDescent="0.25">
      <c r="A218" s="137"/>
      <c r="B218" s="155"/>
      <c r="C218" s="158"/>
      <c r="D218" s="78" t="s">
        <v>4</v>
      </c>
      <c r="E218" s="96">
        <v>140</v>
      </c>
      <c r="F218" s="80">
        <v>140</v>
      </c>
      <c r="G218" s="43">
        <v>0.05</v>
      </c>
      <c r="T218" s="11"/>
    </row>
    <row r="219" spans="1:20" ht="30" x14ac:dyDescent="0.25">
      <c r="A219" s="137"/>
      <c r="B219" s="155"/>
      <c r="C219" s="158"/>
      <c r="D219" s="78" t="s">
        <v>6</v>
      </c>
      <c r="E219" s="79"/>
      <c r="F219" s="80"/>
      <c r="G219" s="43"/>
      <c r="T219" s="11"/>
    </row>
    <row r="220" spans="1:20" ht="30" x14ac:dyDescent="0.25">
      <c r="A220" s="138"/>
      <c r="B220" s="156"/>
      <c r="C220" s="159"/>
      <c r="D220" s="78" t="s">
        <v>5</v>
      </c>
      <c r="E220" s="79"/>
      <c r="F220" s="80"/>
      <c r="G220" s="43"/>
      <c r="T220" s="11"/>
    </row>
    <row r="221" spans="1:20" ht="15.75" x14ac:dyDescent="0.25">
      <c r="A221" s="189">
        <v>27</v>
      </c>
      <c r="B221" s="154" t="s">
        <v>63</v>
      </c>
      <c r="C221" s="157" t="s">
        <v>64</v>
      </c>
      <c r="D221" s="78" t="s">
        <v>9</v>
      </c>
      <c r="E221" s="79">
        <f>E222+E226+E227+E228</f>
        <v>1502.4</v>
      </c>
      <c r="F221" s="80">
        <f>F222+F226+F227+F228</f>
        <v>1502.4</v>
      </c>
      <c r="G221" s="43"/>
      <c r="T221" s="11"/>
    </row>
    <row r="222" spans="1:20" ht="15.75" x14ac:dyDescent="0.25">
      <c r="A222" s="189"/>
      <c r="B222" s="155"/>
      <c r="C222" s="158"/>
      <c r="D222" s="78" t="s">
        <v>3</v>
      </c>
      <c r="E222" s="79">
        <v>1502.4</v>
      </c>
      <c r="F222" s="80">
        <f>F223+F224+F225</f>
        <v>1502.4</v>
      </c>
      <c r="G222" s="43"/>
      <c r="T222" s="11"/>
    </row>
    <row r="223" spans="1:20" ht="15.75" x14ac:dyDescent="0.25">
      <c r="A223" s="189"/>
      <c r="B223" s="155"/>
      <c r="C223" s="158"/>
      <c r="D223" s="81" t="s">
        <v>106</v>
      </c>
      <c r="E223" s="82"/>
      <c r="F223" s="83"/>
      <c r="G223" s="43"/>
      <c r="T223" s="11"/>
    </row>
    <row r="224" spans="1:20" ht="30" x14ac:dyDescent="0.25">
      <c r="A224" s="189"/>
      <c r="B224" s="155"/>
      <c r="C224" s="158"/>
      <c r="D224" s="81" t="s">
        <v>107</v>
      </c>
      <c r="E224" s="82"/>
      <c r="F224" s="83"/>
      <c r="G224" s="43"/>
      <c r="T224" s="11"/>
    </row>
    <row r="225" spans="1:20" ht="45" x14ac:dyDescent="0.25">
      <c r="A225" s="189"/>
      <c r="B225" s="155"/>
      <c r="C225" s="158"/>
      <c r="D225" s="81" t="s">
        <v>108</v>
      </c>
      <c r="E225" s="82">
        <f>E222</f>
        <v>1502.4</v>
      </c>
      <c r="F225" s="83">
        <v>1502.4</v>
      </c>
      <c r="G225" s="43"/>
      <c r="T225" s="11"/>
    </row>
    <row r="226" spans="1:20" ht="30" x14ac:dyDescent="0.25">
      <c r="A226" s="189"/>
      <c r="B226" s="155"/>
      <c r="C226" s="158"/>
      <c r="D226" s="78" t="s">
        <v>4</v>
      </c>
      <c r="E226" s="79"/>
      <c r="F226" s="80"/>
      <c r="G226" s="43"/>
      <c r="T226" s="11"/>
    </row>
    <row r="227" spans="1:20" ht="30" x14ac:dyDescent="0.25">
      <c r="A227" s="189"/>
      <c r="B227" s="155"/>
      <c r="C227" s="158"/>
      <c r="D227" s="78" t="s">
        <v>6</v>
      </c>
      <c r="E227" s="79"/>
      <c r="F227" s="80"/>
      <c r="G227" s="43"/>
      <c r="T227" s="11"/>
    </row>
    <row r="228" spans="1:20" ht="30" x14ac:dyDescent="0.25">
      <c r="A228" s="189"/>
      <c r="B228" s="156"/>
      <c r="C228" s="159"/>
      <c r="D228" s="78" t="s">
        <v>5</v>
      </c>
      <c r="E228" s="79"/>
      <c r="F228" s="80"/>
      <c r="G228" s="43"/>
      <c r="T228" s="11"/>
    </row>
    <row r="229" spans="1:20" ht="15.75" x14ac:dyDescent="0.25">
      <c r="A229" s="151">
        <v>28</v>
      </c>
      <c r="B229" s="154" t="s">
        <v>65</v>
      </c>
      <c r="C229" s="157" t="s">
        <v>66</v>
      </c>
      <c r="D229" s="78" t="s">
        <v>9</v>
      </c>
      <c r="E229" s="79">
        <f>E230+E234+E235+E236</f>
        <v>256777</v>
      </c>
      <c r="F229" s="79">
        <f>F230+F234+F235+F236</f>
        <v>376827.1</v>
      </c>
      <c r="G229" s="43"/>
      <c r="T229" s="11"/>
    </row>
    <row r="230" spans="1:20" ht="15.75" x14ac:dyDescent="0.25">
      <c r="A230" s="151"/>
      <c r="B230" s="155"/>
      <c r="C230" s="158"/>
      <c r="D230" s="78" t="s">
        <v>3</v>
      </c>
      <c r="E230" s="96">
        <v>256777</v>
      </c>
      <c r="F230" s="80">
        <f>F232+F233</f>
        <v>376827.1</v>
      </c>
      <c r="G230" s="43"/>
      <c r="T230" s="11"/>
    </row>
    <row r="231" spans="1:20" ht="15.75" x14ac:dyDescent="0.25">
      <c r="A231" s="151"/>
      <c r="B231" s="155"/>
      <c r="C231" s="158"/>
      <c r="D231" s="81" t="s">
        <v>106</v>
      </c>
      <c r="E231" s="82"/>
      <c r="F231" s="83"/>
      <c r="G231" s="43"/>
      <c r="T231" s="11"/>
    </row>
    <row r="232" spans="1:20" ht="30" x14ac:dyDescent="0.25">
      <c r="A232" s="151"/>
      <c r="B232" s="155"/>
      <c r="C232" s="158"/>
      <c r="D232" s="81" t="s">
        <v>107</v>
      </c>
      <c r="E232" s="82">
        <v>102633.77</v>
      </c>
      <c r="F232" s="83">
        <v>274580.5</v>
      </c>
      <c r="G232" s="45" t="s">
        <v>112</v>
      </c>
      <c r="T232" s="11"/>
    </row>
    <row r="233" spans="1:20" ht="45" x14ac:dyDescent="0.25">
      <c r="A233" s="151"/>
      <c r="B233" s="155"/>
      <c r="C233" s="158"/>
      <c r="D233" s="81" t="s">
        <v>108</v>
      </c>
      <c r="E233" s="82">
        <v>154143.23000000001</v>
      </c>
      <c r="F233" s="83">
        <v>102246.6</v>
      </c>
      <c r="G233" s="45" t="s">
        <v>112</v>
      </c>
      <c r="T233" s="11"/>
    </row>
    <row r="234" spans="1:20" ht="30" x14ac:dyDescent="0.25">
      <c r="A234" s="151"/>
      <c r="B234" s="155"/>
      <c r="C234" s="158"/>
      <c r="D234" s="78" t="s">
        <v>4</v>
      </c>
      <c r="E234" s="79"/>
      <c r="F234" s="80"/>
      <c r="G234" s="43"/>
      <c r="T234" s="11"/>
    </row>
    <row r="235" spans="1:20" ht="30" x14ac:dyDescent="0.25">
      <c r="A235" s="151"/>
      <c r="B235" s="155"/>
      <c r="C235" s="158"/>
      <c r="D235" s="78" t="s">
        <v>6</v>
      </c>
      <c r="E235" s="79"/>
      <c r="F235" s="80"/>
      <c r="G235" s="43"/>
      <c r="T235" s="11"/>
    </row>
    <row r="236" spans="1:20" ht="30" x14ac:dyDescent="0.25">
      <c r="A236" s="151"/>
      <c r="B236" s="156"/>
      <c r="C236" s="159"/>
      <c r="D236" s="78" t="s">
        <v>5</v>
      </c>
      <c r="E236" s="79"/>
      <c r="F236" s="80"/>
      <c r="G236" s="43"/>
      <c r="T236" s="11"/>
    </row>
    <row r="237" spans="1:20" ht="15.75" x14ac:dyDescent="0.25">
      <c r="A237" s="151">
        <v>29</v>
      </c>
      <c r="B237" s="154" t="s">
        <v>67</v>
      </c>
      <c r="C237" s="157" t="s">
        <v>68</v>
      </c>
      <c r="D237" s="78" t="s">
        <v>9</v>
      </c>
      <c r="E237" s="79">
        <f>E238+E242+E243+E244</f>
        <v>277045.04223000002</v>
      </c>
      <c r="F237" s="80">
        <f>F242</f>
        <v>292664.28002000001</v>
      </c>
      <c r="G237" s="43"/>
      <c r="T237" s="11"/>
    </row>
    <row r="238" spans="1:20" ht="15.75" x14ac:dyDescent="0.25">
      <c r="A238" s="151"/>
      <c r="B238" s="155"/>
      <c r="C238" s="158"/>
      <c r="D238" s="78" t="s">
        <v>3</v>
      </c>
      <c r="E238" s="79"/>
      <c r="F238" s="80"/>
      <c r="G238" s="43"/>
      <c r="T238" s="11"/>
    </row>
    <row r="239" spans="1:20" ht="15.75" x14ac:dyDescent="0.25">
      <c r="A239" s="151"/>
      <c r="B239" s="155"/>
      <c r="C239" s="158"/>
      <c r="D239" s="81" t="s">
        <v>106</v>
      </c>
      <c r="E239" s="82"/>
      <c r="F239" s="83"/>
      <c r="G239" s="43"/>
      <c r="T239" s="11"/>
    </row>
    <row r="240" spans="1:20" ht="30" x14ac:dyDescent="0.25">
      <c r="A240" s="151"/>
      <c r="B240" s="155"/>
      <c r="C240" s="158"/>
      <c r="D240" s="81" t="s">
        <v>107</v>
      </c>
      <c r="E240" s="82"/>
      <c r="F240" s="83"/>
      <c r="G240" s="43"/>
      <c r="T240" s="11"/>
    </row>
    <row r="241" spans="1:20" ht="45" x14ac:dyDescent="0.25">
      <c r="A241" s="151"/>
      <c r="B241" s="155"/>
      <c r="C241" s="158"/>
      <c r="D241" s="81" t="s">
        <v>108</v>
      </c>
      <c r="E241" s="82"/>
      <c r="F241" s="83"/>
      <c r="G241" s="43"/>
      <c r="T241" s="11"/>
    </row>
    <row r="242" spans="1:20" ht="30" x14ac:dyDescent="0.25">
      <c r="A242" s="151"/>
      <c r="B242" s="155"/>
      <c r="C242" s="158"/>
      <c r="D242" s="78" t="s">
        <v>4</v>
      </c>
      <c r="E242" s="96">
        <v>277045.04223000002</v>
      </c>
      <c r="F242" s="80">
        <v>292664.28002000001</v>
      </c>
      <c r="G242" s="43"/>
      <c r="T242" s="11"/>
    </row>
    <row r="243" spans="1:20" ht="30" x14ac:dyDescent="0.25">
      <c r="A243" s="151"/>
      <c r="B243" s="155"/>
      <c r="C243" s="158"/>
      <c r="D243" s="78" t="s">
        <v>6</v>
      </c>
      <c r="E243" s="79"/>
      <c r="F243" s="80"/>
      <c r="G243" s="43"/>
      <c r="T243" s="11"/>
    </row>
    <row r="244" spans="1:20" ht="30" x14ac:dyDescent="0.25">
      <c r="A244" s="151"/>
      <c r="B244" s="156"/>
      <c r="C244" s="159"/>
      <c r="D244" s="78" t="s">
        <v>5</v>
      </c>
      <c r="E244" s="79"/>
      <c r="F244" s="80"/>
      <c r="G244" s="43"/>
      <c r="T244" s="11"/>
    </row>
    <row r="245" spans="1:20" ht="15.75" x14ac:dyDescent="0.25">
      <c r="A245" s="151">
        <v>30</v>
      </c>
      <c r="B245" s="154" t="s">
        <v>69</v>
      </c>
      <c r="C245" s="157" t="s">
        <v>70</v>
      </c>
      <c r="D245" s="78" t="s">
        <v>9</v>
      </c>
      <c r="E245" s="79">
        <f>E246+E250+E251+E252</f>
        <v>153352.954</v>
      </c>
      <c r="F245" s="80">
        <f>F250</f>
        <v>189057.20699999999</v>
      </c>
      <c r="G245" s="43"/>
      <c r="T245" s="11"/>
    </row>
    <row r="246" spans="1:20" ht="15.75" x14ac:dyDescent="0.25">
      <c r="A246" s="151"/>
      <c r="B246" s="155"/>
      <c r="C246" s="158"/>
      <c r="D246" s="78" t="s">
        <v>3</v>
      </c>
      <c r="E246" s="79"/>
      <c r="F246" s="80"/>
      <c r="G246" s="43"/>
      <c r="T246" s="11"/>
    </row>
    <row r="247" spans="1:20" ht="15.75" x14ac:dyDescent="0.25">
      <c r="A247" s="151"/>
      <c r="B247" s="155"/>
      <c r="C247" s="158"/>
      <c r="D247" s="81" t="s">
        <v>106</v>
      </c>
      <c r="E247" s="82"/>
      <c r="F247" s="83"/>
      <c r="G247" s="43"/>
      <c r="T247" s="11"/>
    </row>
    <row r="248" spans="1:20" ht="30" x14ac:dyDescent="0.25">
      <c r="A248" s="151"/>
      <c r="B248" s="155"/>
      <c r="C248" s="158"/>
      <c r="D248" s="81" t="s">
        <v>107</v>
      </c>
      <c r="E248" s="82"/>
      <c r="F248" s="83"/>
      <c r="G248" s="43"/>
      <c r="T248" s="11"/>
    </row>
    <row r="249" spans="1:20" ht="45" x14ac:dyDescent="0.25">
      <c r="A249" s="151"/>
      <c r="B249" s="155"/>
      <c r="C249" s="158"/>
      <c r="D249" s="81" t="s">
        <v>108</v>
      </c>
      <c r="E249" s="82"/>
      <c r="F249" s="83"/>
      <c r="G249" s="43"/>
      <c r="T249" s="11"/>
    </row>
    <row r="250" spans="1:20" ht="30" x14ac:dyDescent="0.25">
      <c r="A250" s="151"/>
      <c r="B250" s="155"/>
      <c r="C250" s="158"/>
      <c r="D250" s="78" t="s">
        <v>4</v>
      </c>
      <c r="E250" s="96">
        <v>153352.954</v>
      </c>
      <c r="F250" s="80">
        <v>189057.20699999999</v>
      </c>
      <c r="G250" s="43"/>
      <c r="T250" s="11"/>
    </row>
    <row r="251" spans="1:20" ht="30" x14ac:dyDescent="0.25">
      <c r="A251" s="151"/>
      <c r="B251" s="155"/>
      <c r="C251" s="158"/>
      <c r="D251" s="78" t="s">
        <v>6</v>
      </c>
      <c r="E251" s="79"/>
      <c r="F251" s="80"/>
      <c r="G251" s="43"/>
      <c r="T251" s="11"/>
    </row>
    <row r="252" spans="1:20" ht="30" x14ac:dyDescent="0.25">
      <c r="A252" s="151"/>
      <c r="B252" s="156"/>
      <c r="C252" s="159"/>
      <c r="D252" s="78" t="s">
        <v>5</v>
      </c>
      <c r="E252" s="79"/>
      <c r="F252" s="80"/>
      <c r="G252" s="43"/>
      <c r="T252" s="11"/>
    </row>
    <row r="253" spans="1:20" ht="15.75" x14ac:dyDescent="0.25">
      <c r="A253" s="151">
        <v>31</v>
      </c>
      <c r="B253" s="154" t="s">
        <v>71</v>
      </c>
      <c r="C253" s="157" t="s">
        <v>72</v>
      </c>
      <c r="D253" s="78" t="s">
        <v>9</v>
      </c>
      <c r="E253" s="79">
        <f>E254+E258+E259+E260</f>
        <v>17690.379000000001</v>
      </c>
      <c r="F253" s="80">
        <f>F258</f>
        <v>35162.845690000002</v>
      </c>
      <c r="G253" s="43"/>
      <c r="T253" s="11"/>
    </row>
    <row r="254" spans="1:20" ht="15.75" x14ac:dyDescent="0.25">
      <c r="A254" s="151"/>
      <c r="B254" s="155"/>
      <c r="C254" s="158"/>
      <c r="D254" s="78" t="s">
        <v>3</v>
      </c>
      <c r="E254" s="79"/>
      <c r="F254" s="80"/>
      <c r="G254" s="43"/>
      <c r="T254" s="11"/>
    </row>
    <row r="255" spans="1:20" ht="15.75" x14ac:dyDescent="0.25">
      <c r="A255" s="151"/>
      <c r="B255" s="155"/>
      <c r="C255" s="158"/>
      <c r="D255" s="81" t="s">
        <v>106</v>
      </c>
      <c r="E255" s="82"/>
      <c r="F255" s="83"/>
      <c r="G255" s="43"/>
      <c r="T255" s="11"/>
    </row>
    <row r="256" spans="1:20" ht="30" x14ac:dyDescent="0.25">
      <c r="A256" s="151"/>
      <c r="B256" s="155"/>
      <c r="C256" s="158"/>
      <c r="D256" s="81" t="s">
        <v>107</v>
      </c>
      <c r="E256" s="82"/>
      <c r="F256" s="83"/>
      <c r="G256" s="43"/>
      <c r="T256" s="11"/>
    </row>
    <row r="257" spans="1:20" ht="45" x14ac:dyDescent="0.25">
      <c r="A257" s="151"/>
      <c r="B257" s="155"/>
      <c r="C257" s="158"/>
      <c r="D257" s="81" t="s">
        <v>108</v>
      </c>
      <c r="E257" s="82"/>
      <c r="F257" s="83"/>
      <c r="G257" s="43"/>
      <c r="T257" s="11"/>
    </row>
    <row r="258" spans="1:20" ht="30" x14ac:dyDescent="0.25">
      <c r="A258" s="151"/>
      <c r="B258" s="155"/>
      <c r="C258" s="158"/>
      <c r="D258" s="78" t="s">
        <v>4</v>
      </c>
      <c r="E258" s="79">
        <v>17690.379000000001</v>
      </c>
      <c r="F258" s="80">
        <v>35162.845690000002</v>
      </c>
      <c r="G258" s="43"/>
      <c r="T258" s="11"/>
    </row>
    <row r="259" spans="1:20" ht="30" x14ac:dyDescent="0.25">
      <c r="A259" s="151"/>
      <c r="B259" s="155"/>
      <c r="C259" s="158"/>
      <c r="D259" s="78" t="s">
        <v>6</v>
      </c>
      <c r="E259" s="79"/>
      <c r="F259" s="80"/>
      <c r="G259" s="43"/>
      <c r="T259" s="11"/>
    </row>
    <row r="260" spans="1:20" ht="30" x14ac:dyDescent="0.25">
      <c r="A260" s="151"/>
      <c r="B260" s="156"/>
      <c r="C260" s="159"/>
      <c r="D260" s="78" t="s">
        <v>5</v>
      </c>
      <c r="E260" s="79"/>
      <c r="F260" s="80"/>
      <c r="G260" s="43"/>
      <c r="T260" s="11"/>
    </row>
    <row r="261" spans="1:20" ht="15.75" x14ac:dyDescent="0.25">
      <c r="A261" s="151">
        <v>32</v>
      </c>
      <c r="B261" s="154" t="s">
        <v>73</v>
      </c>
      <c r="C261" s="157" t="s">
        <v>74</v>
      </c>
      <c r="D261" s="78" t="s">
        <v>9</v>
      </c>
      <c r="E261" s="79">
        <f>E262+E266+E267+E268</f>
        <v>243242.10519999999</v>
      </c>
      <c r="F261" s="80">
        <f>F262+F266+F267+F268</f>
        <v>243242.10400000002</v>
      </c>
      <c r="G261" s="43"/>
      <c r="T261" s="11"/>
    </row>
    <row r="262" spans="1:20" ht="15.75" x14ac:dyDescent="0.25">
      <c r="A262" s="151"/>
      <c r="B262" s="155"/>
      <c r="C262" s="158"/>
      <c r="D262" s="78" t="s">
        <v>3</v>
      </c>
      <c r="E262" s="79">
        <v>231080</v>
      </c>
      <c r="F262" s="80">
        <f>F263+F264+F265</f>
        <v>231079.99900000001</v>
      </c>
      <c r="G262" s="43">
        <v>0.95</v>
      </c>
      <c r="T262" s="11"/>
    </row>
    <row r="263" spans="1:20" ht="15.75" x14ac:dyDescent="0.25">
      <c r="A263" s="151"/>
      <c r="B263" s="155"/>
      <c r="C263" s="158"/>
      <c r="D263" s="81" t="s">
        <v>106</v>
      </c>
      <c r="E263" s="82">
        <f>E262</f>
        <v>231080</v>
      </c>
      <c r="F263" s="83">
        <v>231079.99900000001</v>
      </c>
      <c r="T263" s="11"/>
    </row>
    <row r="264" spans="1:20" ht="30" x14ac:dyDescent="0.25">
      <c r="A264" s="151"/>
      <c r="B264" s="155"/>
      <c r="C264" s="158"/>
      <c r="D264" s="81" t="s">
        <v>107</v>
      </c>
      <c r="E264" s="82"/>
      <c r="F264" s="83"/>
      <c r="G264" s="43"/>
      <c r="T264" s="11"/>
    </row>
    <row r="265" spans="1:20" ht="45" x14ac:dyDescent="0.25">
      <c r="A265" s="151"/>
      <c r="B265" s="155"/>
      <c r="C265" s="158"/>
      <c r="D265" s="81" t="s">
        <v>108</v>
      </c>
      <c r="E265" s="82"/>
      <c r="F265" s="83"/>
      <c r="G265" s="43"/>
      <c r="T265" s="11"/>
    </row>
    <row r="266" spans="1:20" ht="30" x14ac:dyDescent="0.25">
      <c r="A266" s="151"/>
      <c r="B266" s="155"/>
      <c r="C266" s="158"/>
      <c r="D266" s="78" t="s">
        <v>4</v>
      </c>
      <c r="E266" s="79">
        <v>12162.1052</v>
      </c>
      <c r="F266" s="80">
        <v>12162.105</v>
      </c>
      <c r="G266" s="43">
        <v>0.05</v>
      </c>
      <c r="T266" s="11"/>
    </row>
    <row r="267" spans="1:20" ht="30" x14ac:dyDescent="0.25">
      <c r="A267" s="151"/>
      <c r="B267" s="155"/>
      <c r="C267" s="158"/>
      <c r="D267" s="78" t="s">
        <v>6</v>
      </c>
      <c r="E267" s="79"/>
      <c r="F267" s="80"/>
      <c r="G267" s="43"/>
      <c r="T267" s="11"/>
    </row>
    <row r="268" spans="1:20" ht="30" x14ac:dyDescent="0.25">
      <c r="A268" s="151"/>
      <c r="B268" s="156"/>
      <c r="C268" s="159"/>
      <c r="D268" s="78" t="s">
        <v>5</v>
      </c>
      <c r="E268" s="79"/>
      <c r="F268" s="80"/>
      <c r="G268" s="43"/>
      <c r="T268" s="11"/>
    </row>
    <row r="269" spans="1:20" ht="15.75" x14ac:dyDescent="0.25">
      <c r="A269" s="151">
        <v>33</v>
      </c>
      <c r="B269" s="199" t="s">
        <v>75</v>
      </c>
      <c r="C269" s="199" t="s">
        <v>76</v>
      </c>
      <c r="D269" s="112" t="s">
        <v>9</v>
      </c>
      <c r="E269" s="113">
        <f>E270+E274+E275+E276</f>
        <v>178320.52</v>
      </c>
      <c r="F269" s="114">
        <f>F270+F274+F275+F276</f>
        <v>153326.67199999999</v>
      </c>
      <c r="G269" s="43"/>
      <c r="T269" s="11"/>
    </row>
    <row r="270" spans="1:20" ht="28.5" x14ac:dyDescent="0.25">
      <c r="A270" s="151"/>
      <c r="B270" s="200"/>
      <c r="C270" s="200"/>
      <c r="D270" s="112" t="s">
        <v>3</v>
      </c>
      <c r="E270" s="113">
        <f>E278</f>
        <v>77400</v>
      </c>
      <c r="F270" s="114">
        <f>F278+F286+F294</f>
        <v>77400</v>
      </c>
      <c r="G270" s="43"/>
      <c r="T270" s="11"/>
    </row>
    <row r="271" spans="1:20" ht="15.75" x14ac:dyDescent="0.25">
      <c r="A271" s="151"/>
      <c r="B271" s="200"/>
      <c r="C271" s="200"/>
      <c r="D271" s="115" t="s">
        <v>106</v>
      </c>
      <c r="E271" s="116">
        <f>E279+E287+E295</f>
        <v>77400</v>
      </c>
      <c r="F271" s="117">
        <f>F279+F287+F295</f>
        <v>77400</v>
      </c>
      <c r="G271" s="43"/>
      <c r="T271" s="11"/>
    </row>
    <row r="272" spans="1:20" ht="30" x14ac:dyDescent="0.25">
      <c r="A272" s="151"/>
      <c r="B272" s="200"/>
      <c r="C272" s="200"/>
      <c r="D272" s="115" t="s">
        <v>107</v>
      </c>
      <c r="E272" s="116"/>
      <c r="F272" s="117">
        <f>F280+F288+F296</f>
        <v>0</v>
      </c>
      <c r="G272" s="43"/>
      <c r="T272" s="11"/>
    </row>
    <row r="273" spans="1:20" ht="45" x14ac:dyDescent="0.25">
      <c r="A273" s="151"/>
      <c r="B273" s="200"/>
      <c r="C273" s="200"/>
      <c r="D273" s="115" t="s">
        <v>108</v>
      </c>
      <c r="E273" s="116"/>
      <c r="F273" s="117">
        <f>F281+F289+F297</f>
        <v>0</v>
      </c>
      <c r="G273" s="43"/>
      <c r="T273" s="11"/>
    </row>
    <row r="274" spans="1:20" ht="28.5" x14ac:dyDescent="0.25">
      <c r="A274" s="151"/>
      <c r="B274" s="200"/>
      <c r="C274" s="200"/>
      <c r="D274" s="112" t="s">
        <v>4</v>
      </c>
      <c r="E274" s="113">
        <f>E282+E290+E298</f>
        <v>100920.51999999999</v>
      </c>
      <c r="F274" s="114">
        <f>F282+F290+F298</f>
        <v>75926.671999999991</v>
      </c>
      <c r="G274" s="43"/>
      <c r="T274" s="11"/>
    </row>
    <row r="275" spans="1:20" ht="28.5" x14ac:dyDescent="0.25">
      <c r="A275" s="151"/>
      <c r="B275" s="200"/>
      <c r="C275" s="200"/>
      <c r="D275" s="112" t="s">
        <v>6</v>
      </c>
      <c r="E275" s="113"/>
      <c r="F275" s="114"/>
      <c r="G275" s="43"/>
      <c r="T275" s="11"/>
    </row>
    <row r="276" spans="1:20" ht="28.5" x14ac:dyDescent="0.25">
      <c r="A276" s="151"/>
      <c r="B276" s="201"/>
      <c r="C276" s="201"/>
      <c r="D276" s="112" t="s">
        <v>5</v>
      </c>
      <c r="E276" s="113"/>
      <c r="F276" s="114">
        <f>F284+F292+F300</f>
        <v>0</v>
      </c>
      <c r="G276" s="43"/>
      <c r="T276" s="11"/>
    </row>
    <row r="277" spans="1:20" ht="15.75" x14ac:dyDescent="0.25">
      <c r="A277" s="151">
        <v>34</v>
      </c>
      <c r="B277" s="193" t="s">
        <v>77</v>
      </c>
      <c r="C277" s="196" t="s">
        <v>78</v>
      </c>
      <c r="D277" s="84" t="s">
        <v>9</v>
      </c>
      <c r="E277" s="85">
        <f>E278+E282+E283+E284</f>
        <v>129000</v>
      </c>
      <c r="F277" s="86">
        <f>F278+F282+F283+F284</f>
        <v>129088.17199999999</v>
      </c>
      <c r="G277" s="43"/>
      <c r="H277" s="47"/>
      <c r="T277" s="11"/>
    </row>
    <row r="278" spans="1:20" ht="15.75" x14ac:dyDescent="0.25">
      <c r="A278" s="151"/>
      <c r="B278" s="194"/>
      <c r="C278" s="197"/>
      <c r="D278" s="84" t="s">
        <v>3</v>
      </c>
      <c r="E278" s="85">
        <v>77400</v>
      </c>
      <c r="F278" s="86">
        <f>F279+F280+F281</f>
        <v>77400</v>
      </c>
      <c r="G278" s="46">
        <v>0.6</v>
      </c>
      <c r="T278" s="11"/>
    </row>
    <row r="279" spans="1:20" ht="15.75" x14ac:dyDescent="0.25">
      <c r="A279" s="151"/>
      <c r="B279" s="194"/>
      <c r="C279" s="197"/>
      <c r="D279" s="87" t="s">
        <v>106</v>
      </c>
      <c r="E279" s="88">
        <v>77400</v>
      </c>
      <c r="F279" s="89">
        <v>77400</v>
      </c>
      <c r="T279" s="11"/>
    </row>
    <row r="280" spans="1:20" ht="30" x14ac:dyDescent="0.25">
      <c r="A280" s="151"/>
      <c r="B280" s="194"/>
      <c r="C280" s="197"/>
      <c r="D280" s="87" t="s">
        <v>107</v>
      </c>
      <c r="E280" s="88"/>
      <c r="F280" s="89"/>
      <c r="G280" s="43"/>
      <c r="T280" s="11"/>
    </row>
    <row r="281" spans="1:20" ht="45" x14ac:dyDescent="0.25">
      <c r="A281" s="151"/>
      <c r="B281" s="194"/>
      <c r="C281" s="197"/>
      <c r="D281" s="87" t="s">
        <v>108</v>
      </c>
      <c r="E281" s="88"/>
      <c r="F281" s="89"/>
      <c r="G281" s="43"/>
      <c r="T281" s="11"/>
    </row>
    <row r="282" spans="1:20" ht="30" x14ac:dyDescent="0.25">
      <c r="A282" s="151"/>
      <c r="B282" s="194"/>
      <c r="C282" s="197"/>
      <c r="D282" s="84" t="s">
        <v>4</v>
      </c>
      <c r="E282" s="85">
        <v>51600</v>
      </c>
      <c r="F282" s="86">
        <v>51688.171999999999</v>
      </c>
      <c r="G282" s="43">
        <v>0.4</v>
      </c>
      <c r="T282" s="11"/>
    </row>
    <row r="283" spans="1:20" ht="30" x14ac:dyDescent="0.25">
      <c r="A283" s="151"/>
      <c r="B283" s="194"/>
      <c r="C283" s="197"/>
      <c r="D283" s="84" t="s">
        <v>6</v>
      </c>
      <c r="E283" s="85"/>
      <c r="F283" s="86"/>
      <c r="G283" s="43"/>
      <c r="T283" s="11"/>
    </row>
    <row r="284" spans="1:20" ht="30" x14ac:dyDescent="0.25">
      <c r="A284" s="151"/>
      <c r="B284" s="195"/>
      <c r="C284" s="198"/>
      <c r="D284" s="84" t="s">
        <v>5</v>
      </c>
      <c r="E284" s="85"/>
      <c r="F284" s="86"/>
      <c r="G284" s="43"/>
      <c r="T284" s="11"/>
    </row>
    <row r="285" spans="1:20" ht="15.75" x14ac:dyDescent="0.25">
      <c r="A285" s="151">
        <v>35</v>
      </c>
      <c r="B285" s="193" t="s">
        <v>79</v>
      </c>
      <c r="C285" s="196" t="s">
        <v>80</v>
      </c>
      <c r="D285" s="84" t="s">
        <v>9</v>
      </c>
      <c r="E285" s="85">
        <f>E286+E290+E291+E292</f>
        <v>48620.52</v>
      </c>
      <c r="F285" s="86">
        <f>F286+F290+F291+F292</f>
        <v>22930</v>
      </c>
      <c r="G285" s="43"/>
      <c r="T285" s="11"/>
    </row>
    <row r="286" spans="1:20" ht="15.75" x14ac:dyDescent="0.25">
      <c r="A286" s="151"/>
      <c r="B286" s="194"/>
      <c r="C286" s="197"/>
      <c r="D286" s="84" t="s">
        <v>3</v>
      </c>
      <c r="E286" s="85"/>
      <c r="F286" s="86"/>
      <c r="G286" s="43"/>
      <c r="T286" s="11"/>
    </row>
    <row r="287" spans="1:20" ht="15.75" x14ac:dyDescent="0.25">
      <c r="A287" s="151"/>
      <c r="B287" s="194"/>
      <c r="C287" s="197"/>
      <c r="D287" s="87" t="s">
        <v>106</v>
      </c>
      <c r="E287" s="88"/>
      <c r="F287" s="89"/>
      <c r="G287" s="43"/>
      <c r="T287" s="11"/>
    </row>
    <row r="288" spans="1:20" ht="30" x14ac:dyDescent="0.25">
      <c r="A288" s="151"/>
      <c r="B288" s="194"/>
      <c r="C288" s="197"/>
      <c r="D288" s="87" t="s">
        <v>107</v>
      </c>
      <c r="E288" s="88"/>
      <c r="F288" s="89"/>
      <c r="G288" s="43"/>
      <c r="T288" s="11"/>
    </row>
    <row r="289" spans="1:20" ht="45" x14ac:dyDescent="0.25">
      <c r="A289" s="151"/>
      <c r="B289" s="194"/>
      <c r="C289" s="197"/>
      <c r="D289" s="87" t="s">
        <v>108</v>
      </c>
      <c r="E289" s="88"/>
      <c r="F289" s="89"/>
      <c r="G289" s="43"/>
      <c r="T289" s="11"/>
    </row>
    <row r="290" spans="1:20" ht="30" x14ac:dyDescent="0.25">
      <c r="A290" s="151"/>
      <c r="B290" s="194"/>
      <c r="C290" s="197"/>
      <c r="D290" s="84" t="s">
        <v>4</v>
      </c>
      <c r="E290" s="85">
        <v>48620.52</v>
      </c>
      <c r="F290" s="86">
        <v>22930</v>
      </c>
      <c r="G290" s="43"/>
      <c r="T290" s="11"/>
    </row>
    <row r="291" spans="1:20" ht="30" x14ac:dyDescent="0.25">
      <c r="A291" s="151"/>
      <c r="B291" s="194"/>
      <c r="C291" s="197"/>
      <c r="D291" s="84" t="s">
        <v>6</v>
      </c>
      <c r="E291" s="85"/>
      <c r="F291" s="86"/>
      <c r="G291" s="43"/>
      <c r="T291" s="11"/>
    </row>
    <row r="292" spans="1:20" ht="30" x14ac:dyDescent="0.25">
      <c r="A292" s="151"/>
      <c r="B292" s="195"/>
      <c r="C292" s="198"/>
      <c r="D292" s="84" t="s">
        <v>5</v>
      </c>
      <c r="E292" s="85"/>
      <c r="F292" s="86"/>
      <c r="G292" s="43"/>
      <c r="T292" s="11"/>
    </row>
    <row r="293" spans="1:20" ht="15.75" x14ac:dyDescent="0.25">
      <c r="A293" s="151">
        <v>36</v>
      </c>
      <c r="B293" s="193" t="s">
        <v>81</v>
      </c>
      <c r="C293" s="196" t="s">
        <v>82</v>
      </c>
      <c r="D293" s="84" t="s">
        <v>9</v>
      </c>
      <c r="E293" s="85">
        <f>E294+E298+E299+E300</f>
        <v>700</v>
      </c>
      <c r="F293" s="86">
        <f>F294+F298+F299+F300</f>
        <v>1308.5</v>
      </c>
      <c r="G293" s="43"/>
      <c r="T293" s="11"/>
    </row>
    <row r="294" spans="1:20" ht="15.75" x14ac:dyDescent="0.25">
      <c r="A294" s="151"/>
      <c r="B294" s="194"/>
      <c r="C294" s="197"/>
      <c r="D294" s="84" t="s">
        <v>3</v>
      </c>
      <c r="E294" s="85"/>
      <c r="F294" s="86"/>
      <c r="G294" s="43"/>
      <c r="T294" s="11"/>
    </row>
    <row r="295" spans="1:20" ht="15.75" x14ac:dyDescent="0.25">
      <c r="A295" s="151"/>
      <c r="B295" s="194"/>
      <c r="C295" s="197"/>
      <c r="D295" s="87" t="s">
        <v>106</v>
      </c>
      <c r="E295" s="88"/>
      <c r="F295" s="89"/>
      <c r="G295" s="43"/>
      <c r="T295" s="11"/>
    </row>
    <row r="296" spans="1:20" ht="30" x14ac:dyDescent="0.25">
      <c r="A296" s="151"/>
      <c r="B296" s="194"/>
      <c r="C296" s="197"/>
      <c r="D296" s="87" t="s">
        <v>107</v>
      </c>
      <c r="E296" s="88"/>
      <c r="F296" s="89"/>
      <c r="G296" s="43"/>
      <c r="T296" s="11"/>
    </row>
    <row r="297" spans="1:20" ht="45" x14ac:dyDescent="0.25">
      <c r="A297" s="151"/>
      <c r="B297" s="194"/>
      <c r="C297" s="197"/>
      <c r="D297" s="87" t="s">
        <v>108</v>
      </c>
      <c r="E297" s="88"/>
      <c r="F297" s="89"/>
      <c r="G297" s="43"/>
      <c r="T297" s="11"/>
    </row>
    <row r="298" spans="1:20" ht="30" x14ac:dyDescent="0.25">
      <c r="A298" s="151"/>
      <c r="B298" s="194"/>
      <c r="C298" s="197"/>
      <c r="D298" s="84" t="s">
        <v>4</v>
      </c>
      <c r="E298" s="85">
        <v>700</v>
      </c>
      <c r="F298" s="86">
        <v>1308.5</v>
      </c>
      <c r="G298" s="43"/>
      <c r="T298" s="11"/>
    </row>
    <row r="299" spans="1:20" ht="30" x14ac:dyDescent="0.25">
      <c r="A299" s="151"/>
      <c r="B299" s="194"/>
      <c r="C299" s="197"/>
      <c r="D299" s="84" t="s">
        <v>6</v>
      </c>
      <c r="E299" s="85"/>
      <c r="F299" s="86"/>
      <c r="G299" s="43"/>
      <c r="T299" s="11"/>
    </row>
    <row r="300" spans="1:20" ht="30" x14ac:dyDescent="0.25">
      <c r="A300" s="151"/>
      <c r="B300" s="195"/>
      <c r="C300" s="198"/>
      <c r="D300" s="84" t="s">
        <v>5</v>
      </c>
      <c r="E300" s="85"/>
      <c r="F300" s="86"/>
      <c r="G300" s="43"/>
      <c r="T300" s="11"/>
    </row>
    <row r="301" spans="1:20" ht="15.75" x14ac:dyDescent="0.25">
      <c r="A301" s="151">
        <v>37</v>
      </c>
      <c r="B301" s="211" t="s">
        <v>83</v>
      </c>
      <c r="C301" s="214" t="s">
        <v>84</v>
      </c>
      <c r="D301" s="60" t="s">
        <v>9</v>
      </c>
      <c r="E301" s="61">
        <f>E302+E306+E307+E308</f>
        <v>190304.21100000001</v>
      </c>
      <c r="F301" s="62">
        <f>F302+F306+F307+F308</f>
        <v>151219.21699800002</v>
      </c>
      <c r="G301" s="43"/>
      <c r="T301" s="11"/>
    </row>
    <row r="302" spans="1:20" ht="28.5" x14ac:dyDescent="0.25">
      <c r="A302" s="151"/>
      <c r="B302" s="212"/>
      <c r="C302" s="215"/>
      <c r="D302" s="60" t="s">
        <v>3</v>
      </c>
      <c r="E302" s="61">
        <f>E310+E318</f>
        <v>141839.00044999999</v>
      </c>
      <c r="F302" s="62">
        <f>F310+F318</f>
        <v>141838.99999800001</v>
      </c>
      <c r="G302" s="43"/>
      <c r="T302" s="11"/>
    </row>
    <row r="303" spans="1:20" ht="15.75" x14ac:dyDescent="0.25">
      <c r="A303" s="151"/>
      <c r="B303" s="212"/>
      <c r="C303" s="215"/>
      <c r="D303" s="63" t="s">
        <v>106</v>
      </c>
      <c r="E303" s="64">
        <f>E311+E319</f>
        <v>141839.00044999999</v>
      </c>
      <c r="F303" s="65">
        <f>F311+F319</f>
        <v>141838.99999800001</v>
      </c>
      <c r="G303" s="43"/>
      <c r="T303" s="11"/>
    </row>
    <row r="304" spans="1:20" ht="30" x14ac:dyDescent="0.25">
      <c r="A304" s="151"/>
      <c r="B304" s="212"/>
      <c r="C304" s="215"/>
      <c r="D304" s="63" t="s">
        <v>107</v>
      </c>
      <c r="E304" s="64"/>
      <c r="F304" s="65"/>
      <c r="G304" s="43"/>
      <c r="T304" s="11"/>
    </row>
    <row r="305" spans="1:20" ht="45" x14ac:dyDescent="0.25">
      <c r="A305" s="151"/>
      <c r="B305" s="212"/>
      <c r="C305" s="215"/>
      <c r="D305" s="63" t="s">
        <v>108</v>
      </c>
      <c r="E305" s="64"/>
      <c r="F305" s="65"/>
      <c r="G305" s="43"/>
      <c r="T305" s="11"/>
    </row>
    <row r="306" spans="1:20" ht="28.5" x14ac:dyDescent="0.25">
      <c r="A306" s="151"/>
      <c r="B306" s="212"/>
      <c r="C306" s="215"/>
      <c r="D306" s="60" t="s">
        <v>4</v>
      </c>
      <c r="E306" s="61">
        <f>E314+E322</f>
        <v>48465.210550000011</v>
      </c>
      <c r="F306" s="62">
        <f>F314+F322</f>
        <v>9380.2170000000006</v>
      </c>
      <c r="G306" s="43"/>
      <c r="T306" s="11"/>
    </row>
    <row r="307" spans="1:20" ht="28.5" x14ac:dyDescent="0.25">
      <c r="A307" s="151"/>
      <c r="B307" s="212"/>
      <c r="C307" s="215"/>
      <c r="D307" s="60" t="s">
        <v>6</v>
      </c>
      <c r="E307" s="61"/>
      <c r="F307" s="62"/>
      <c r="G307" s="43"/>
      <c r="T307" s="11"/>
    </row>
    <row r="308" spans="1:20" ht="28.5" x14ac:dyDescent="0.25">
      <c r="A308" s="151"/>
      <c r="B308" s="213"/>
      <c r="C308" s="216"/>
      <c r="D308" s="60" t="s">
        <v>5</v>
      </c>
      <c r="E308" s="61"/>
      <c r="F308" s="62"/>
      <c r="G308" s="43"/>
      <c r="T308" s="11"/>
    </row>
    <row r="309" spans="1:20" ht="15.75" x14ac:dyDescent="0.25">
      <c r="A309" s="151">
        <v>38</v>
      </c>
      <c r="B309" s="211" t="s">
        <v>85</v>
      </c>
      <c r="C309" s="211" t="s">
        <v>86</v>
      </c>
      <c r="D309" s="60" t="s">
        <v>9</v>
      </c>
      <c r="E309" s="61">
        <f>E310+E314+E315+E316</f>
        <v>149304.21100000001</v>
      </c>
      <c r="F309" s="62">
        <f>F310+F314+F315+F316</f>
        <v>143271.71699800002</v>
      </c>
      <c r="G309" s="43"/>
      <c r="T309" s="11"/>
    </row>
    <row r="310" spans="1:20" ht="28.5" x14ac:dyDescent="0.25">
      <c r="A310" s="151"/>
      <c r="B310" s="212"/>
      <c r="C310" s="212"/>
      <c r="D310" s="60" t="s">
        <v>3</v>
      </c>
      <c r="E310" s="61">
        <v>141839.00044999999</v>
      </c>
      <c r="F310" s="62">
        <f>F311+F312+F313</f>
        <v>141838.99999800001</v>
      </c>
      <c r="G310" s="43">
        <v>0.99</v>
      </c>
      <c r="T310" s="11"/>
    </row>
    <row r="311" spans="1:20" ht="15.75" x14ac:dyDescent="0.25">
      <c r="A311" s="151"/>
      <c r="B311" s="212"/>
      <c r="C311" s="212"/>
      <c r="D311" s="63" t="s">
        <v>106</v>
      </c>
      <c r="E311" s="64">
        <f>E310</f>
        <v>141839.00044999999</v>
      </c>
      <c r="F311" s="65">
        <v>141838.99999800001</v>
      </c>
      <c r="T311" s="11"/>
    </row>
    <row r="312" spans="1:20" ht="30" x14ac:dyDescent="0.25">
      <c r="A312" s="151"/>
      <c r="B312" s="212"/>
      <c r="C312" s="212"/>
      <c r="D312" s="63" t="s">
        <v>107</v>
      </c>
      <c r="E312" s="64"/>
      <c r="F312" s="65"/>
      <c r="G312" s="43"/>
      <c r="T312" s="11"/>
    </row>
    <row r="313" spans="1:20" ht="45" x14ac:dyDescent="0.25">
      <c r="A313" s="151"/>
      <c r="B313" s="212"/>
      <c r="C313" s="212"/>
      <c r="D313" s="63" t="s">
        <v>108</v>
      </c>
      <c r="E313" s="64"/>
      <c r="F313" s="65"/>
      <c r="G313" s="43"/>
      <c r="T313" s="11"/>
    </row>
    <row r="314" spans="1:20" ht="28.5" x14ac:dyDescent="0.25">
      <c r="A314" s="151"/>
      <c r="B314" s="212"/>
      <c r="C314" s="212"/>
      <c r="D314" s="60" t="s">
        <v>4</v>
      </c>
      <c r="E314" s="61">
        <v>7465.2105500000098</v>
      </c>
      <c r="F314" s="62">
        <v>1432.7170000000001</v>
      </c>
      <c r="G314" s="43">
        <v>0.01</v>
      </c>
      <c r="T314" s="11"/>
    </row>
    <row r="315" spans="1:20" ht="28.5" x14ac:dyDescent="0.25">
      <c r="A315" s="151"/>
      <c r="B315" s="212"/>
      <c r="C315" s="212"/>
      <c r="D315" s="60" t="s">
        <v>6</v>
      </c>
      <c r="E315" s="61"/>
      <c r="F315" s="62"/>
      <c r="G315" s="43"/>
      <c r="T315" s="11"/>
    </row>
    <row r="316" spans="1:20" ht="28.5" x14ac:dyDescent="0.25">
      <c r="A316" s="151"/>
      <c r="B316" s="213"/>
      <c r="C316" s="213"/>
      <c r="D316" s="60" t="s">
        <v>5</v>
      </c>
      <c r="E316" s="61"/>
      <c r="F316" s="62"/>
      <c r="G316" s="43"/>
      <c r="T316" s="11"/>
    </row>
    <row r="317" spans="1:20" ht="15.75" x14ac:dyDescent="0.25">
      <c r="A317" s="151">
        <v>39</v>
      </c>
      <c r="B317" s="202" t="s">
        <v>87</v>
      </c>
      <c r="C317" s="205" t="s">
        <v>88</v>
      </c>
      <c r="D317" s="66" t="s">
        <v>9</v>
      </c>
      <c r="E317" s="67">
        <f>E318+E322+E323+E324</f>
        <v>41000</v>
      </c>
      <c r="F317" s="68">
        <f>F318+F322+F323+F324</f>
        <v>7947.5</v>
      </c>
      <c r="G317" s="43"/>
      <c r="T317" s="11"/>
    </row>
    <row r="318" spans="1:20" ht="15.75" x14ac:dyDescent="0.25">
      <c r="A318" s="151"/>
      <c r="B318" s="203"/>
      <c r="C318" s="206"/>
      <c r="D318" s="66" t="s">
        <v>3</v>
      </c>
      <c r="E318" s="67"/>
      <c r="F318" s="68"/>
      <c r="G318" s="43"/>
      <c r="T318" s="11"/>
    </row>
    <row r="319" spans="1:20" ht="15.75" x14ac:dyDescent="0.25">
      <c r="A319" s="151"/>
      <c r="B319" s="203"/>
      <c r="C319" s="206"/>
      <c r="D319" s="69" t="s">
        <v>106</v>
      </c>
      <c r="E319" s="70"/>
      <c r="F319" s="71"/>
      <c r="G319" s="43"/>
      <c r="T319" s="11"/>
    </row>
    <row r="320" spans="1:20" ht="30" x14ac:dyDescent="0.25">
      <c r="A320" s="151"/>
      <c r="B320" s="203"/>
      <c r="C320" s="206"/>
      <c r="D320" s="69" t="s">
        <v>107</v>
      </c>
      <c r="E320" s="70"/>
      <c r="F320" s="71"/>
      <c r="G320" s="43"/>
      <c r="T320" s="11"/>
    </row>
    <row r="321" spans="1:20" ht="45" x14ac:dyDescent="0.25">
      <c r="A321" s="151"/>
      <c r="B321" s="203"/>
      <c r="C321" s="206"/>
      <c r="D321" s="69" t="s">
        <v>108</v>
      </c>
      <c r="E321" s="70"/>
      <c r="F321" s="71"/>
      <c r="G321" s="43"/>
      <c r="T321" s="11"/>
    </row>
    <row r="322" spans="1:20" ht="30" x14ac:dyDescent="0.25">
      <c r="A322" s="151"/>
      <c r="B322" s="203"/>
      <c r="C322" s="206"/>
      <c r="D322" s="66" t="s">
        <v>4</v>
      </c>
      <c r="E322" s="67">
        <v>41000</v>
      </c>
      <c r="F322" s="68">
        <v>7947.5</v>
      </c>
      <c r="G322" s="43"/>
      <c r="T322" s="11"/>
    </row>
    <row r="323" spans="1:20" ht="30" x14ac:dyDescent="0.25">
      <c r="A323" s="151"/>
      <c r="B323" s="203"/>
      <c r="C323" s="206"/>
      <c r="D323" s="66" t="s">
        <v>6</v>
      </c>
      <c r="E323" s="67"/>
      <c r="F323" s="68"/>
      <c r="G323" s="43"/>
      <c r="T323" s="11"/>
    </row>
    <row r="324" spans="1:20" ht="30" x14ac:dyDescent="0.25">
      <c r="A324" s="151"/>
      <c r="B324" s="204"/>
      <c r="C324" s="207"/>
      <c r="D324" s="66" t="s">
        <v>5</v>
      </c>
      <c r="E324" s="67"/>
      <c r="F324" s="68"/>
      <c r="G324" s="43"/>
      <c r="T324" s="11"/>
    </row>
    <row r="325" spans="1:20" ht="15.75" x14ac:dyDescent="0.25">
      <c r="A325" s="151">
        <v>40</v>
      </c>
      <c r="B325" s="208" t="s">
        <v>89</v>
      </c>
      <c r="C325" s="208" t="s">
        <v>90</v>
      </c>
      <c r="D325" s="48" t="s">
        <v>9</v>
      </c>
      <c r="E325" s="49">
        <f>E326+E330+E331+E332</f>
        <v>19047632.34268</v>
      </c>
      <c r="F325" s="50">
        <f>F333+F341+F349+F357+F365+F373</f>
        <v>13393507.710310001</v>
      </c>
      <c r="G325" s="43"/>
      <c r="T325" s="11"/>
    </row>
    <row r="326" spans="1:20" ht="28.5" x14ac:dyDescent="0.25">
      <c r="A326" s="151"/>
      <c r="B326" s="209"/>
      <c r="C326" s="209"/>
      <c r="D326" s="48" t="s">
        <v>3</v>
      </c>
      <c r="E326" s="49">
        <f>E334+E342+E350+E358+E366+E374</f>
        <v>1192.2</v>
      </c>
      <c r="F326" s="50">
        <f>F334+F342+F350+F358+F366+F374</f>
        <v>1192.2</v>
      </c>
      <c r="G326" s="43"/>
      <c r="T326" s="11"/>
    </row>
    <row r="327" spans="1:20" ht="15.75" x14ac:dyDescent="0.25">
      <c r="A327" s="151"/>
      <c r="B327" s="209"/>
      <c r="C327" s="209"/>
      <c r="D327" s="51" t="s">
        <v>106</v>
      </c>
      <c r="E327" s="52"/>
      <c r="F327" s="53"/>
      <c r="G327" s="43"/>
      <c r="T327" s="11"/>
    </row>
    <row r="328" spans="1:20" ht="30" x14ac:dyDescent="0.25">
      <c r="A328" s="151"/>
      <c r="B328" s="209"/>
      <c r="C328" s="209"/>
      <c r="D328" s="51" t="s">
        <v>107</v>
      </c>
      <c r="E328" s="52">
        <f>E336+E344+E352+E360+E368+E376</f>
        <v>1192.2</v>
      </c>
      <c r="F328" s="53">
        <f>F336+F344+F352+F360+F368+F376</f>
        <v>1192.2</v>
      </c>
      <c r="G328" s="43"/>
      <c r="T328" s="11"/>
    </row>
    <row r="329" spans="1:20" ht="45" x14ac:dyDescent="0.25">
      <c r="A329" s="151"/>
      <c r="B329" s="209"/>
      <c r="C329" s="209"/>
      <c r="D329" s="51" t="s">
        <v>108</v>
      </c>
      <c r="E329" s="52"/>
      <c r="F329" s="53"/>
      <c r="G329" s="43"/>
      <c r="T329" s="11"/>
    </row>
    <row r="330" spans="1:20" ht="28.5" x14ac:dyDescent="0.25">
      <c r="A330" s="151"/>
      <c r="B330" s="209"/>
      <c r="C330" s="209"/>
      <c r="D330" s="48" t="s">
        <v>4</v>
      </c>
      <c r="E330" s="49">
        <f>E338+E346+E354+E362+E370+E378</f>
        <v>2902370.2526799999</v>
      </c>
      <c r="F330" s="50">
        <f>F338+F346+F354+F362+F370+F378</f>
        <v>2527897.71031</v>
      </c>
      <c r="G330" s="43"/>
      <c r="T330" s="11"/>
    </row>
    <row r="331" spans="1:20" ht="28.5" x14ac:dyDescent="0.25">
      <c r="A331" s="151"/>
      <c r="B331" s="209"/>
      <c r="C331" s="209"/>
      <c r="D331" s="48" t="s">
        <v>6</v>
      </c>
      <c r="E331" s="49"/>
      <c r="F331" s="50"/>
      <c r="G331" s="43"/>
      <c r="T331" s="11"/>
    </row>
    <row r="332" spans="1:20" ht="28.5" x14ac:dyDescent="0.25">
      <c r="A332" s="151"/>
      <c r="B332" s="210"/>
      <c r="C332" s="210"/>
      <c r="D332" s="48" t="s">
        <v>5</v>
      </c>
      <c r="E332" s="49">
        <f>E340+E348+E356+E364+E372+E380</f>
        <v>16144069.890000001</v>
      </c>
      <c r="F332" s="50">
        <f>F340+F348+F356+F364+F372+F380</f>
        <v>10864417.800000001</v>
      </c>
      <c r="G332" s="43"/>
      <c r="T332" s="11"/>
    </row>
    <row r="333" spans="1:20" ht="15.75" x14ac:dyDescent="0.25">
      <c r="A333" s="151">
        <v>41</v>
      </c>
      <c r="B333" s="217" t="s">
        <v>91</v>
      </c>
      <c r="C333" s="220" t="s">
        <v>92</v>
      </c>
      <c r="D333" s="54" t="s">
        <v>9</v>
      </c>
      <c r="E333" s="55">
        <f>E334+E338+E339+E340</f>
        <v>6026680.7248</v>
      </c>
      <c r="F333" s="56">
        <f>F334+F338+F339+F340</f>
        <v>4526330.6567700002</v>
      </c>
      <c r="G333" s="43"/>
      <c r="T333" s="11"/>
    </row>
    <row r="334" spans="1:20" ht="15.75" x14ac:dyDescent="0.25">
      <c r="A334" s="151"/>
      <c r="B334" s="218"/>
      <c r="C334" s="221"/>
      <c r="D334" s="54" t="s">
        <v>3</v>
      </c>
      <c r="E334" s="55"/>
      <c r="F334" s="56"/>
      <c r="G334" s="43"/>
      <c r="T334" s="11"/>
    </row>
    <row r="335" spans="1:20" ht="15.75" x14ac:dyDescent="0.25">
      <c r="A335" s="151"/>
      <c r="B335" s="218"/>
      <c r="C335" s="221"/>
      <c r="D335" s="57" t="s">
        <v>106</v>
      </c>
      <c r="E335" s="58"/>
      <c r="F335" s="59"/>
      <c r="G335" s="43"/>
      <c r="T335" s="11"/>
    </row>
    <row r="336" spans="1:20" ht="30" x14ac:dyDescent="0.25">
      <c r="A336" s="151"/>
      <c r="B336" s="218"/>
      <c r="C336" s="221"/>
      <c r="D336" s="57" t="s">
        <v>107</v>
      </c>
      <c r="E336" s="58"/>
      <c r="F336" s="59"/>
      <c r="G336" s="43"/>
      <c r="T336" s="11"/>
    </row>
    <row r="337" spans="1:20" ht="45" x14ac:dyDescent="0.25">
      <c r="A337" s="151"/>
      <c r="B337" s="218"/>
      <c r="C337" s="221"/>
      <c r="D337" s="57" t="s">
        <v>108</v>
      </c>
      <c r="E337" s="58"/>
      <c r="F337" s="59"/>
      <c r="G337" s="43"/>
      <c r="T337" s="11"/>
    </row>
    <row r="338" spans="1:20" ht="30" x14ac:dyDescent="0.25">
      <c r="A338" s="151"/>
      <c r="B338" s="218"/>
      <c r="C338" s="221"/>
      <c r="D338" s="54" t="s">
        <v>4</v>
      </c>
      <c r="E338" s="108">
        <v>377852.14480000001</v>
      </c>
      <c r="F338" s="56">
        <v>364493.45676999999</v>
      </c>
      <c r="G338" s="43"/>
      <c r="T338" s="11"/>
    </row>
    <row r="339" spans="1:20" ht="30" x14ac:dyDescent="0.25">
      <c r="A339" s="151"/>
      <c r="B339" s="218"/>
      <c r="C339" s="221"/>
      <c r="D339" s="54" t="s">
        <v>6</v>
      </c>
      <c r="E339" s="55"/>
      <c r="F339" s="56"/>
      <c r="G339" s="43"/>
      <c r="T339" s="11"/>
    </row>
    <row r="340" spans="1:20" ht="30" x14ac:dyDescent="0.25">
      <c r="A340" s="151"/>
      <c r="B340" s="219"/>
      <c r="C340" s="222"/>
      <c r="D340" s="54" t="s">
        <v>5</v>
      </c>
      <c r="E340" s="108">
        <v>5648828.5800000001</v>
      </c>
      <c r="F340" s="56">
        <v>4161837.2</v>
      </c>
      <c r="G340" s="43"/>
      <c r="T340" s="11"/>
    </row>
    <row r="341" spans="1:20" ht="15.75" x14ac:dyDescent="0.25">
      <c r="A341" s="151">
        <v>42</v>
      </c>
      <c r="B341" s="217" t="s">
        <v>93</v>
      </c>
      <c r="C341" s="220" t="s">
        <v>94</v>
      </c>
      <c r="D341" s="54" t="s">
        <v>9</v>
      </c>
      <c r="E341" s="55">
        <f>E342+E346+E347+E348</f>
        <v>10641405.49085</v>
      </c>
      <c r="F341" s="56">
        <f>F342+F346+F347+F348</f>
        <v>6875845.1098100003</v>
      </c>
      <c r="G341" s="43"/>
      <c r="T341" s="11"/>
    </row>
    <row r="342" spans="1:20" ht="15.75" x14ac:dyDescent="0.25">
      <c r="A342" s="151"/>
      <c r="B342" s="218"/>
      <c r="C342" s="221"/>
      <c r="D342" s="54" t="s">
        <v>3</v>
      </c>
      <c r="E342" s="55"/>
      <c r="F342" s="56"/>
      <c r="G342" s="43"/>
      <c r="T342" s="11"/>
    </row>
    <row r="343" spans="1:20" ht="15.75" x14ac:dyDescent="0.25">
      <c r="A343" s="151"/>
      <c r="B343" s="218"/>
      <c r="C343" s="221"/>
      <c r="D343" s="57" t="s">
        <v>106</v>
      </c>
      <c r="E343" s="58"/>
      <c r="F343" s="59"/>
      <c r="G343" s="43"/>
      <c r="T343" s="11"/>
    </row>
    <row r="344" spans="1:20" ht="30" x14ac:dyDescent="0.25">
      <c r="A344" s="151"/>
      <c r="B344" s="218"/>
      <c r="C344" s="221"/>
      <c r="D344" s="57" t="s">
        <v>107</v>
      </c>
      <c r="E344" s="58"/>
      <c r="F344" s="59"/>
      <c r="G344" s="43"/>
      <c r="T344" s="11"/>
    </row>
    <row r="345" spans="1:20" ht="45" x14ac:dyDescent="0.25">
      <c r="A345" s="151"/>
      <c r="B345" s="218"/>
      <c r="C345" s="221"/>
      <c r="D345" s="57" t="s">
        <v>108</v>
      </c>
      <c r="E345" s="58"/>
      <c r="F345" s="59"/>
      <c r="G345" s="43"/>
      <c r="T345" s="11"/>
    </row>
    <row r="346" spans="1:20" ht="30" x14ac:dyDescent="0.25">
      <c r="A346" s="151"/>
      <c r="B346" s="218"/>
      <c r="C346" s="221"/>
      <c r="D346" s="54" t="s">
        <v>4</v>
      </c>
      <c r="E346" s="108">
        <v>1119576.9708499999</v>
      </c>
      <c r="F346" s="56">
        <v>877301.80981000001</v>
      </c>
      <c r="G346" s="43"/>
      <c r="T346" s="11"/>
    </row>
    <row r="347" spans="1:20" ht="30" x14ac:dyDescent="0.25">
      <c r="A347" s="151"/>
      <c r="B347" s="218"/>
      <c r="C347" s="221"/>
      <c r="D347" s="54" t="s">
        <v>6</v>
      </c>
      <c r="E347" s="55"/>
      <c r="F347" s="56"/>
      <c r="G347" s="43"/>
      <c r="T347" s="11"/>
    </row>
    <row r="348" spans="1:20" ht="30" x14ac:dyDescent="0.25">
      <c r="A348" s="151"/>
      <c r="B348" s="219"/>
      <c r="C348" s="222"/>
      <c r="D348" s="54" t="s">
        <v>5</v>
      </c>
      <c r="E348" s="55">
        <v>9521828.5199999996</v>
      </c>
      <c r="F348" s="56">
        <v>5998543.2999999998</v>
      </c>
      <c r="G348" s="43"/>
      <c r="T348" s="11"/>
    </row>
    <row r="349" spans="1:20" ht="15.75" x14ac:dyDescent="0.25">
      <c r="A349" s="151">
        <v>43</v>
      </c>
      <c r="B349" s="217" t="s">
        <v>95</v>
      </c>
      <c r="C349" s="220" t="s">
        <v>96</v>
      </c>
      <c r="D349" s="54" t="s">
        <v>9</v>
      </c>
      <c r="E349" s="55">
        <f>E350+E354+E355+E356</f>
        <v>633708.76503999997</v>
      </c>
      <c r="F349" s="56">
        <f>F350+F354+F355+F356</f>
        <v>577388.86583000002</v>
      </c>
      <c r="G349" s="43"/>
      <c r="T349" s="11"/>
    </row>
    <row r="350" spans="1:20" ht="15.75" x14ac:dyDescent="0.25">
      <c r="A350" s="151"/>
      <c r="B350" s="218"/>
      <c r="C350" s="221"/>
      <c r="D350" s="54" t="s">
        <v>3</v>
      </c>
      <c r="E350" s="55"/>
      <c r="F350" s="56"/>
      <c r="G350" s="43"/>
      <c r="T350" s="11"/>
    </row>
    <row r="351" spans="1:20" ht="15.75" x14ac:dyDescent="0.25">
      <c r="A351" s="151"/>
      <c r="B351" s="218"/>
      <c r="C351" s="221"/>
      <c r="D351" s="57" t="s">
        <v>106</v>
      </c>
      <c r="E351" s="58"/>
      <c r="F351" s="59"/>
      <c r="G351" s="43"/>
      <c r="T351" s="11"/>
    </row>
    <row r="352" spans="1:20" ht="30" x14ac:dyDescent="0.25">
      <c r="A352" s="151"/>
      <c r="B352" s="218"/>
      <c r="C352" s="221"/>
      <c r="D352" s="57" t="s">
        <v>107</v>
      </c>
      <c r="E352" s="58"/>
      <c r="F352" s="59"/>
      <c r="G352" s="43"/>
      <c r="T352" s="11"/>
    </row>
    <row r="353" spans="1:20" ht="45" x14ac:dyDescent="0.25">
      <c r="A353" s="151"/>
      <c r="B353" s="218"/>
      <c r="C353" s="221"/>
      <c r="D353" s="57" t="s">
        <v>108</v>
      </c>
      <c r="E353" s="58"/>
      <c r="F353" s="59"/>
      <c r="G353" s="43"/>
      <c r="T353" s="11"/>
    </row>
    <row r="354" spans="1:20" ht="30" x14ac:dyDescent="0.25">
      <c r="A354" s="151"/>
      <c r="B354" s="218"/>
      <c r="C354" s="221"/>
      <c r="D354" s="54" t="s">
        <v>4</v>
      </c>
      <c r="E354" s="108">
        <v>633708.76503999997</v>
      </c>
      <c r="F354" s="56">
        <v>577388.86583000002</v>
      </c>
      <c r="G354" s="43"/>
      <c r="T354" s="11"/>
    </row>
    <row r="355" spans="1:20" ht="30" x14ac:dyDescent="0.25">
      <c r="A355" s="151"/>
      <c r="B355" s="218"/>
      <c r="C355" s="221"/>
      <c r="D355" s="54" t="s">
        <v>6</v>
      </c>
      <c r="E355" s="55"/>
      <c r="F355" s="56"/>
      <c r="G355" s="43"/>
      <c r="T355" s="11"/>
    </row>
    <row r="356" spans="1:20" ht="30" x14ac:dyDescent="0.25">
      <c r="A356" s="151"/>
      <c r="B356" s="219"/>
      <c r="C356" s="222"/>
      <c r="D356" s="54" t="s">
        <v>5</v>
      </c>
      <c r="E356" s="55"/>
      <c r="F356" s="56"/>
      <c r="G356" s="43"/>
      <c r="T356" s="11"/>
    </row>
    <row r="357" spans="1:20" ht="15.75" x14ac:dyDescent="0.25">
      <c r="A357" s="151">
        <v>44</v>
      </c>
      <c r="B357" s="217" t="s">
        <v>97</v>
      </c>
      <c r="C357" s="220" t="s">
        <v>98</v>
      </c>
      <c r="D357" s="54" t="s">
        <v>9</v>
      </c>
      <c r="E357" s="55">
        <f>E358+E362+E363+E364</f>
        <v>731070.93334999995</v>
      </c>
      <c r="F357" s="56">
        <f>F358+F362+F363+F364</f>
        <v>668557.74800000002</v>
      </c>
      <c r="G357" s="43"/>
      <c r="T357" s="11"/>
    </row>
    <row r="358" spans="1:20" ht="15.75" x14ac:dyDescent="0.25">
      <c r="A358" s="151"/>
      <c r="B358" s="218"/>
      <c r="C358" s="221"/>
      <c r="D358" s="54" t="s">
        <v>3</v>
      </c>
      <c r="E358" s="55"/>
      <c r="F358" s="56"/>
      <c r="G358" s="43"/>
      <c r="T358" s="11"/>
    </row>
    <row r="359" spans="1:20" ht="15.75" x14ac:dyDescent="0.25">
      <c r="A359" s="151"/>
      <c r="B359" s="218"/>
      <c r="C359" s="221"/>
      <c r="D359" s="57" t="s">
        <v>106</v>
      </c>
      <c r="E359" s="58"/>
      <c r="F359" s="59"/>
      <c r="G359" s="43"/>
      <c r="T359" s="11"/>
    </row>
    <row r="360" spans="1:20" ht="30" x14ac:dyDescent="0.25">
      <c r="A360" s="151"/>
      <c r="B360" s="218"/>
      <c r="C360" s="221"/>
      <c r="D360" s="57" t="s">
        <v>107</v>
      </c>
      <c r="E360" s="58"/>
      <c r="F360" s="59"/>
      <c r="G360" s="43"/>
      <c r="T360" s="11"/>
    </row>
    <row r="361" spans="1:20" ht="45" x14ac:dyDescent="0.25">
      <c r="A361" s="151"/>
      <c r="B361" s="218"/>
      <c r="C361" s="221"/>
      <c r="D361" s="57" t="s">
        <v>108</v>
      </c>
      <c r="E361" s="58"/>
      <c r="F361" s="59"/>
      <c r="G361" s="43"/>
      <c r="T361" s="11"/>
    </row>
    <row r="362" spans="1:20" ht="30" x14ac:dyDescent="0.25">
      <c r="A362" s="151"/>
      <c r="B362" s="218"/>
      <c r="C362" s="221"/>
      <c r="D362" s="54" t="s">
        <v>4</v>
      </c>
      <c r="E362" s="108">
        <v>731070.93334999995</v>
      </c>
      <c r="F362" s="56">
        <v>668557.74800000002</v>
      </c>
      <c r="G362" s="43"/>
      <c r="T362" s="11"/>
    </row>
    <row r="363" spans="1:20" ht="30" x14ac:dyDescent="0.25">
      <c r="A363" s="151"/>
      <c r="B363" s="218"/>
      <c r="C363" s="221"/>
      <c r="D363" s="54" t="s">
        <v>6</v>
      </c>
      <c r="E363" s="55"/>
      <c r="F363" s="56"/>
      <c r="G363" s="43"/>
      <c r="T363" s="11"/>
    </row>
    <row r="364" spans="1:20" ht="30" x14ac:dyDescent="0.25">
      <c r="A364" s="151"/>
      <c r="B364" s="219"/>
      <c r="C364" s="222"/>
      <c r="D364" s="54" t="s">
        <v>5</v>
      </c>
      <c r="E364" s="55"/>
      <c r="F364" s="56"/>
      <c r="G364" s="43"/>
      <c r="T364" s="11"/>
    </row>
    <row r="365" spans="1:20" ht="15.75" x14ac:dyDescent="0.25">
      <c r="A365" s="151">
        <v>45</v>
      </c>
      <c r="B365" s="217" t="s">
        <v>99</v>
      </c>
      <c r="C365" s="220" t="s">
        <v>100</v>
      </c>
      <c r="D365" s="54" t="s">
        <v>9</v>
      </c>
      <c r="E365" s="55">
        <f>E366+E370+E371+E372</f>
        <v>973412.79</v>
      </c>
      <c r="F365" s="56">
        <f>F366+F370+F371+F372</f>
        <v>704037.3</v>
      </c>
      <c r="G365" s="43"/>
      <c r="T365" s="11"/>
    </row>
    <row r="366" spans="1:20" ht="15.75" x14ac:dyDescent="0.25">
      <c r="A366" s="151"/>
      <c r="B366" s="218"/>
      <c r="C366" s="221"/>
      <c r="D366" s="54" t="s">
        <v>3</v>
      </c>
      <c r="E366" s="55"/>
      <c r="F366" s="56"/>
      <c r="G366" s="43"/>
      <c r="T366" s="11"/>
    </row>
    <row r="367" spans="1:20" ht="15.75" x14ac:dyDescent="0.25">
      <c r="A367" s="151"/>
      <c r="B367" s="218"/>
      <c r="C367" s="221"/>
      <c r="D367" s="57" t="s">
        <v>106</v>
      </c>
      <c r="E367" s="58"/>
      <c r="F367" s="59"/>
      <c r="G367" s="43"/>
      <c r="T367" s="11"/>
    </row>
    <row r="368" spans="1:20" ht="30" x14ac:dyDescent="0.25">
      <c r="A368" s="151"/>
      <c r="B368" s="218"/>
      <c r="C368" s="221"/>
      <c r="D368" s="57" t="s">
        <v>107</v>
      </c>
      <c r="E368" s="58"/>
      <c r="F368" s="59"/>
      <c r="G368" s="43"/>
      <c r="T368" s="11"/>
    </row>
    <row r="369" spans="1:20" ht="45" x14ac:dyDescent="0.25">
      <c r="A369" s="151"/>
      <c r="B369" s="218"/>
      <c r="C369" s="221"/>
      <c r="D369" s="57" t="s">
        <v>108</v>
      </c>
      <c r="E369" s="58"/>
      <c r="F369" s="59"/>
      <c r="G369" s="43"/>
      <c r="T369" s="11"/>
    </row>
    <row r="370" spans="1:20" ht="30" x14ac:dyDescent="0.25">
      <c r="A370" s="151"/>
      <c r="B370" s="218"/>
      <c r="C370" s="221"/>
      <c r="D370" s="54" t="s">
        <v>4</v>
      </c>
      <c r="E370" s="55"/>
      <c r="F370" s="56"/>
      <c r="G370" s="43"/>
      <c r="T370" s="11"/>
    </row>
    <row r="371" spans="1:20" ht="30" x14ac:dyDescent="0.25">
      <c r="A371" s="151"/>
      <c r="B371" s="218"/>
      <c r="C371" s="221"/>
      <c r="D371" s="54" t="s">
        <v>6</v>
      </c>
      <c r="E371" s="55"/>
      <c r="F371" s="56"/>
      <c r="G371" s="43"/>
      <c r="T371" s="11"/>
    </row>
    <row r="372" spans="1:20" ht="30" x14ac:dyDescent="0.25">
      <c r="A372" s="151"/>
      <c r="B372" s="219"/>
      <c r="C372" s="222"/>
      <c r="D372" s="54" t="s">
        <v>5</v>
      </c>
      <c r="E372" s="55">
        <v>973412.79</v>
      </c>
      <c r="F372" s="56">
        <v>704037.3</v>
      </c>
      <c r="G372" s="43"/>
      <c r="T372" s="11"/>
    </row>
    <row r="373" spans="1:20" ht="15.75" x14ac:dyDescent="0.25">
      <c r="A373" s="151">
        <v>46</v>
      </c>
      <c r="B373" s="217" t="s">
        <v>101</v>
      </c>
      <c r="C373" s="220" t="s">
        <v>102</v>
      </c>
      <c r="D373" s="54" t="s">
        <v>9</v>
      </c>
      <c r="E373" s="55">
        <f>E374+E378+E379+E380</f>
        <v>41353.638639999997</v>
      </c>
      <c r="F373" s="56">
        <f>F374+F378</f>
        <v>41348.029899999994</v>
      </c>
      <c r="G373" s="43"/>
      <c r="T373" s="11"/>
    </row>
    <row r="374" spans="1:20" ht="15.75" x14ac:dyDescent="0.25">
      <c r="A374" s="151"/>
      <c r="B374" s="218"/>
      <c r="C374" s="221"/>
      <c r="D374" s="54" t="s">
        <v>3</v>
      </c>
      <c r="E374" s="55">
        <v>1192.2</v>
      </c>
      <c r="F374" s="56">
        <f>F375+F376+F377</f>
        <v>1192.2</v>
      </c>
      <c r="G374" s="43"/>
      <c r="T374" s="11"/>
    </row>
    <row r="375" spans="1:20" ht="15.75" x14ac:dyDescent="0.25">
      <c r="A375" s="151"/>
      <c r="B375" s="218"/>
      <c r="C375" s="221"/>
      <c r="D375" s="57" t="s">
        <v>106</v>
      </c>
      <c r="E375" s="58"/>
      <c r="F375" s="59"/>
      <c r="G375" s="43"/>
      <c r="T375" s="11"/>
    </row>
    <row r="376" spans="1:20" ht="30" x14ac:dyDescent="0.25">
      <c r="A376" s="151"/>
      <c r="B376" s="218"/>
      <c r="C376" s="221"/>
      <c r="D376" s="57" t="s">
        <v>107</v>
      </c>
      <c r="E376" s="58">
        <v>1192.2</v>
      </c>
      <c r="F376" s="59">
        <v>1192.2</v>
      </c>
      <c r="G376" s="43"/>
      <c r="T376" s="11"/>
    </row>
    <row r="377" spans="1:20" ht="45" x14ac:dyDescent="0.25">
      <c r="A377" s="151"/>
      <c r="B377" s="218"/>
      <c r="C377" s="221"/>
      <c r="D377" s="57" t="s">
        <v>108</v>
      </c>
      <c r="E377" s="58"/>
      <c r="F377" s="59"/>
      <c r="G377" s="43"/>
      <c r="T377" s="11"/>
    </row>
    <row r="378" spans="1:20" ht="30" x14ac:dyDescent="0.25">
      <c r="A378" s="151"/>
      <c r="B378" s="218"/>
      <c r="C378" s="221"/>
      <c r="D378" s="54" t="s">
        <v>4</v>
      </c>
      <c r="E378" s="108">
        <v>40161.43864</v>
      </c>
      <c r="F378" s="56">
        <v>40155.829899999997</v>
      </c>
      <c r="G378" s="43"/>
      <c r="T378" s="11"/>
    </row>
    <row r="379" spans="1:20" ht="30" x14ac:dyDescent="0.25">
      <c r="A379" s="151"/>
      <c r="B379" s="218"/>
      <c r="C379" s="221"/>
      <c r="D379" s="54" t="s">
        <v>6</v>
      </c>
      <c r="E379" s="55"/>
      <c r="F379" s="56"/>
      <c r="G379" s="43"/>
      <c r="T379" s="11"/>
    </row>
    <row r="380" spans="1:20" ht="30" x14ac:dyDescent="0.25">
      <c r="A380" s="151"/>
      <c r="B380" s="218"/>
      <c r="C380" s="221"/>
      <c r="D380" s="109" t="s">
        <v>5</v>
      </c>
      <c r="E380" s="110"/>
      <c r="F380" s="111"/>
      <c r="G380" s="43"/>
      <c r="T380" s="11"/>
    </row>
    <row r="381" spans="1:20" ht="15.75" customHeight="1" x14ac:dyDescent="0.25">
      <c r="A381" s="223"/>
      <c r="B381" s="226"/>
      <c r="C381" s="229" t="s">
        <v>103</v>
      </c>
      <c r="D381" s="230" t="s">
        <v>104</v>
      </c>
      <c r="E381" s="231"/>
      <c r="F381" s="232" t="s">
        <v>105</v>
      </c>
      <c r="G381" s="41"/>
      <c r="T381" s="11"/>
    </row>
    <row r="382" spans="1:20" ht="15" x14ac:dyDescent="0.25">
      <c r="A382" s="224"/>
      <c r="B382" s="227"/>
      <c r="C382" s="229"/>
      <c r="D382" s="230"/>
      <c r="E382" s="231"/>
      <c r="F382" s="232"/>
      <c r="G382" s="43"/>
      <c r="T382" s="11"/>
    </row>
    <row r="383" spans="1:20" ht="60.75" customHeight="1" x14ac:dyDescent="0.25">
      <c r="A383" s="224"/>
      <c r="B383" s="227"/>
      <c r="C383" s="229"/>
      <c r="D383" s="230"/>
      <c r="E383" s="231"/>
      <c r="F383" s="232"/>
      <c r="G383" s="43"/>
      <c r="T383" s="11"/>
    </row>
    <row r="384" spans="1:20" ht="15" x14ac:dyDescent="0.25">
      <c r="A384" s="224"/>
      <c r="B384" s="227"/>
      <c r="C384" s="229"/>
      <c r="D384" s="230"/>
      <c r="E384" s="231"/>
      <c r="F384" s="232"/>
      <c r="G384" s="43"/>
      <c r="J384" s="12"/>
      <c r="L384" s="12"/>
      <c r="T384" s="11"/>
    </row>
    <row r="385" spans="1:20" ht="15" x14ac:dyDescent="0.25">
      <c r="A385" s="224"/>
      <c r="B385" s="227"/>
      <c r="C385" s="229"/>
      <c r="D385" s="230"/>
      <c r="E385" s="231"/>
      <c r="F385" s="232"/>
      <c r="G385" s="43"/>
      <c r="T385" s="11"/>
    </row>
    <row r="386" spans="1:20" ht="15" x14ac:dyDescent="0.25">
      <c r="A386" s="225"/>
      <c r="B386" s="228"/>
      <c r="C386" s="229"/>
      <c r="D386" s="230"/>
      <c r="E386" s="231"/>
      <c r="F386" s="232"/>
      <c r="G386" s="43"/>
      <c r="T386" s="11"/>
    </row>
    <row r="387" spans="1:20" ht="15.75" x14ac:dyDescent="0.25">
      <c r="A387" s="23"/>
      <c r="B387" s="24"/>
      <c r="C387" s="25"/>
      <c r="D387" s="26"/>
      <c r="E387" s="28"/>
      <c r="F387" s="27"/>
      <c r="G387" s="43"/>
      <c r="T387" s="11"/>
    </row>
    <row r="388" spans="1:20" x14ac:dyDescent="0.3">
      <c r="F388" s="32"/>
    </row>
    <row r="389" spans="1:20" x14ac:dyDescent="0.3">
      <c r="F389" s="32"/>
    </row>
    <row r="390" spans="1:20" x14ac:dyDescent="0.3">
      <c r="F390" s="32"/>
    </row>
    <row r="391" spans="1:20" x14ac:dyDescent="0.3">
      <c r="F391" s="32"/>
    </row>
    <row r="392" spans="1:20" x14ac:dyDescent="0.3">
      <c r="F392" s="32"/>
    </row>
    <row r="393" spans="1:20" x14ac:dyDescent="0.3">
      <c r="F393" s="32"/>
    </row>
    <row r="394" spans="1:20" x14ac:dyDescent="0.3">
      <c r="F394" s="32"/>
    </row>
    <row r="395" spans="1:20" x14ac:dyDescent="0.3">
      <c r="F395" s="32"/>
    </row>
    <row r="396" spans="1:20" x14ac:dyDescent="0.3">
      <c r="F396" s="32"/>
    </row>
    <row r="397" spans="1:20" x14ac:dyDescent="0.3">
      <c r="F397" s="32"/>
    </row>
    <row r="398" spans="1:20" x14ac:dyDescent="0.3">
      <c r="F398" s="32"/>
    </row>
    <row r="399" spans="1:20" x14ac:dyDescent="0.3">
      <c r="F399" s="32"/>
    </row>
    <row r="400" spans="1:20" x14ac:dyDescent="0.3">
      <c r="F400" s="32"/>
    </row>
    <row r="401" spans="6:6" x14ac:dyDescent="0.3">
      <c r="F401" s="32"/>
    </row>
    <row r="402" spans="6:6" x14ac:dyDescent="0.3">
      <c r="F402" s="32"/>
    </row>
    <row r="403" spans="6:6" x14ac:dyDescent="0.3">
      <c r="F403" s="32"/>
    </row>
    <row r="404" spans="6:6" x14ac:dyDescent="0.3">
      <c r="F404" s="32"/>
    </row>
    <row r="405" spans="6:6" x14ac:dyDescent="0.3">
      <c r="F405" s="32"/>
    </row>
    <row r="406" spans="6:6" x14ac:dyDescent="0.3">
      <c r="F406" s="32"/>
    </row>
  </sheetData>
  <mergeCells count="151">
    <mergeCell ref="A373:A380"/>
    <mergeCell ref="B373:B380"/>
    <mergeCell ref="C373:C380"/>
    <mergeCell ref="D381:D386"/>
    <mergeCell ref="F381:F386"/>
    <mergeCell ref="E381:E386"/>
    <mergeCell ref="A357:A364"/>
    <mergeCell ref="B357:B364"/>
    <mergeCell ref="C357:C364"/>
    <mergeCell ref="A365:A372"/>
    <mergeCell ref="B365:B372"/>
    <mergeCell ref="C365:C372"/>
    <mergeCell ref="C381:C386"/>
    <mergeCell ref="A381:A386"/>
    <mergeCell ref="B381:B386"/>
    <mergeCell ref="A341:A348"/>
    <mergeCell ref="B341:B348"/>
    <mergeCell ref="C341:C348"/>
    <mergeCell ref="A349:A356"/>
    <mergeCell ref="B349:B356"/>
    <mergeCell ref="C349:C356"/>
    <mergeCell ref="A325:A332"/>
    <mergeCell ref="B325:B332"/>
    <mergeCell ref="C325:C332"/>
    <mergeCell ref="A333:A340"/>
    <mergeCell ref="B333:B340"/>
    <mergeCell ref="C333:C340"/>
    <mergeCell ref="A309:A316"/>
    <mergeCell ref="B309:B316"/>
    <mergeCell ref="C309:C316"/>
    <mergeCell ref="C317:C324"/>
    <mergeCell ref="A317:A324"/>
    <mergeCell ref="B317:B324"/>
    <mergeCell ref="B293:B300"/>
    <mergeCell ref="A293:A300"/>
    <mergeCell ref="C293:C300"/>
    <mergeCell ref="A301:A308"/>
    <mergeCell ref="B301:B308"/>
    <mergeCell ref="C301:C308"/>
    <mergeCell ref="A277:A284"/>
    <mergeCell ref="B277:B284"/>
    <mergeCell ref="C277:C284"/>
    <mergeCell ref="A285:A292"/>
    <mergeCell ref="B285:B292"/>
    <mergeCell ref="C285:C292"/>
    <mergeCell ref="A261:A268"/>
    <mergeCell ref="B261:B268"/>
    <mergeCell ref="C261:C268"/>
    <mergeCell ref="C269:C276"/>
    <mergeCell ref="B269:B276"/>
    <mergeCell ref="A269:A276"/>
    <mergeCell ref="A245:A252"/>
    <mergeCell ref="B245:B252"/>
    <mergeCell ref="C245:C252"/>
    <mergeCell ref="A253:A260"/>
    <mergeCell ref="B253:B260"/>
    <mergeCell ref="C253:C260"/>
    <mergeCell ref="A229:A236"/>
    <mergeCell ref="B229:B236"/>
    <mergeCell ref="C229:C236"/>
    <mergeCell ref="A237:A244"/>
    <mergeCell ref="B237:B244"/>
    <mergeCell ref="C237:C244"/>
    <mergeCell ref="A205:A212"/>
    <mergeCell ref="B205:B212"/>
    <mergeCell ref="C205:C212"/>
    <mergeCell ref="A221:A228"/>
    <mergeCell ref="B221:B228"/>
    <mergeCell ref="C221:C228"/>
    <mergeCell ref="A189:A196"/>
    <mergeCell ref="B189:B196"/>
    <mergeCell ref="C189:C196"/>
    <mergeCell ref="A197:A204"/>
    <mergeCell ref="B197:B204"/>
    <mergeCell ref="C197:C204"/>
    <mergeCell ref="A213:A220"/>
    <mergeCell ref="B213:B220"/>
    <mergeCell ref="C213:C220"/>
    <mergeCell ref="A173:A180"/>
    <mergeCell ref="B173:B180"/>
    <mergeCell ref="C173:C180"/>
    <mergeCell ref="A181:A188"/>
    <mergeCell ref="B181:B188"/>
    <mergeCell ref="C181:C188"/>
    <mergeCell ref="A157:A164"/>
    <mergeCell ref="B157:B164"/>
    <mergeCell ref="C157:C164"/>
    <mergeCell ref="A165:A172"/>
    <mergeCell ref="B165:B172"/>
    <mergeCell ref="C165:C172"/>
    <mergeCell ref="B69:B76"/>
    <mergeCell ref="A141:A148"/>
    <mergeCell ref="B141:B148"/>
    <mergeCell ref="C141:C148"/>
    <mergeCell ref="A149:A156"/>
    <mergeCell ref="B149:B156"/>
    <mergeCell ref="C149:C156"/>
    <mergeCell ref="A125:A132"/>
    <mergeCell ref="B125:B132"/>
    <mergeCell ref="C125:C132"/>
    <mergeCell ref="A133:A140"/>
    <mergeCell ref="B133:B140"/>
    <mergeCell ref="C133:C140"/>
    <mergeCell ref="A1:F1"/>
    <mergeCell ref="A3:F3"/>
    <mergeCell ref="A109:A116"/>
    <mergeCell ref="B109:B116"/>
    <mergeCell ref="C109:C116"/>
    <mergeCell ref="A117:A124"/>
    <mergeCell ref="B117:B124"/>
    <mergeCell ref="C117:C124"/>
    <mergeCell ref="A93:A100"/>
    <mergeCell ref="B93:B100"/>
    <mergeCell ref="C93:C100"/>
    <mergeCell ref="A101:A108"/>
    <mergeCell ref="B101:B108"/>
    <mergeCell ref="C101:C108"/>
    <mergeCell ref="A77:A84"/>
    <mergeCell ref="B77:B84"/>
    <mergeCell ref="C77:C84"/>
    <mergeCell ref="A85:A92"/>
    <mergeCell ref="B85:B92"/>
    <mergeCell ref="C85:C92"/>
    <mergeCell ref="A61:A68"/>
    <mergeCell ref="B61:B68"/>
    <mergeCell ref="C61:C68"/>
    <mergeCell ref="A69:A76"/>
    <mergeCell ref="A2:F2"/>
    <mergeCell ref="C69:C76"/>
    <mergeCell ref="H1:H4"/>
    <mergeCell ref="A5:A12"/>
    <mergeCell ref="B5:B12"/>
    <mergeCell ref="C5:C12"/>
    <mergeCell ref="B45:B52"/>
    <mergeCell ref="C45:C52"/>
    <mergeCell ref="A53:A60"/>
    <mergeCell ref="B53:B60"/>
    <mergeCell ref="C53:C60"/>
    <mergeCell ref="A13:A20"/>
    <mergeCell ref="B13:B20"/>
    <mergeCell ref="C13:C20"/>
    <mergeCell ref="A45:A52"/>
    <mergeCell ref="B21:B28"/>
    <mergeCell ref="A21:A28"/>
    <mergeCell ref="C21:C28"/>
    <mergeCell ref="B29:B36"/>
    <mergeCell ref="A29:A36"/>
    <mergeCell ref="C29:C36"/>
    <mergeCell ref="A37:A44"/>
    <mergeCell ref="B37:B44"/>
    <mergeCell ref="C37:C44"/>
  </mergeCells>
  <pageMargins left="0.55118110236220474" right="0.11811023622047245" top="0.35433070866141736" bottom="0.35433070866141736" header="0.31496062992125984" footer="0.31496062992125984"/>
  <pageSetup paperSize="9" scale="69" fitToHeight="0" orientation="portrait" r:id="rId1"/>
  <rowBreaks count="1" manualBreakCount="1">
    <brk id="3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форма 10 (2)</vt:lpstr>
      <vt:lpstr>форма 10</vt:lpstr>
      <vt:lpstr>'форма 10'!Заголовки_для_печати</vt:lpstr>
      <vt:lpstr>'форма 10 (2)'!Заголовки_для_печати</vt:lpstr>
      <vt:lpstr>'форма 10'!Область_печати</vt:lpstr>
      <vt:lpstr>'форма 10 (2)'!Область_печати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11013400014</dc:creator>
  <cp:lastModifiedBy>Амина Р. Сатуева</cp:lastModifiedBy>
  <cp:lastPrinted>2020-04-07T07:44:05Z</cp:lastPrinted>
  <dcterms:created xsi:type="dcterms:W3CDTF">2017-12-20T09:09:44Z</dcterms:created>
  <dcterms:modified xsi:type="dcterms:W3CDTF">2020-04-07T12:44:44Z</dcterms:modified>
</cp:coreProperties>
</file>